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mp\000 Auditoria\Excel\Funciones\"/>
    </mc:Choice>
  </mc:AlternateContent>
  <bookViews>
    <workbookView xWindow="0" yWindow="0" windowWidth="8535" windowHeight="8160" tabRatio="639" activeTab="5"/>
  </bookViews>
  <sheets>
    <sheet name="Auditoria Interna" sheetId="11" r:id="rId1"/>
    <sheet name="Stock Familia Informatica" sheetId="12" r:id="rId2"/>
    <sheet name="Direcciones de Clientes" sheetId="14" r:id="rId3"/>
    <sheet name="IDprecios" sheetId="15" r:id="rId4"/>
    <sheet name="PNBTrimestre" sheetId="16" r:id="rId5"/>
    <sheet name="Moda" sheetId="17" r:id="rId6"/>
    <sheet name="Nombres Invertidos" sheetId="18" r:id="rId7"/>
    <sheet name="Vtra provincia" sheetId="13" r:id="rId8"/>
  </sheets>
  <definedNames>
    <definedName name="búsqueda">#REF!</definedName>
    <definedName name="busqueda2">#REF!</definedName>
    <definedName name="Calidad">#REF!</definedName>
    <definedName name="Distancias">#REF!</definedName>
    <definedName name="hr">#REF!</definedName>
    <definedName name="IDdeProductos">#REF!</definedName>
    <definedName name="Sucursales">#REF!</definedName>
    <definedName name="Vtas1">#REF!</definedName>
  </definedNames>
  <calcPr calcId="152511" calcMode="autoNoTable"/>
</workbook>
</file>

<file path=xl/calcChain.xml><?xml version="1.0" encoding="utf-8"?>
<calcChain xmlns="http://schemas.openxmlformats.org/spreadsheetml/2006/main">
  <c r="C18" i="11" l="1"/>
  <c r="L10" i="16"/>
  <c r="C13" i="18" l="1"/>
  <c r="D13" i="18" s="1"/>
  <c r="E13" i="18" s="1"/>
  <c r="C12" i="18"/>
  <c r="F12" i="18" s="1"/>
  <c r="C11" i="18"/>
  <c r="D11" i="18" s="1"/>
  <c r="E11" i="18" s="1"/>
  <c r="C10" i="18"/>
  <c r="F10" i="18" s="1"/>
  <c r="C9" i="18"/>
  <c r="D9" i="18" s="1"/>
  <c r="E9" i="18" s="1"/>
  <c r="C8" i="18"/>
  <c r="F8" i="18" s="1"/>
  <c r="C7" i="18"/>
  <c r="D7" i="18" s="1"/>
  <c r="E7" i="18" s="1"/>
  <c r="C6" i="18"/>
  <c r="F6" i="18" s="1"/>
  <c r="C5" i="18"/>
  <c r="D5" i="18" s="1"/>
  <c r="E5" i="18" s="1"/>
  <c r="D68" i="17"/>
  <c r="G68" i="17" s="1"/>
  <c r="C68" i="17"/>
  <c r="E68" i="17" s="1"/>
  <c r="D67" i="17"/>
  <c r="G67" i="17" s="1"/>
  <c r="C67" i="17"/>
  <c r="E67" i="17" s="1"/>
  <c r="D66" i="17"/>
  <c r="F66" i="17" s="1"/>
  <c r="C66" i="17"/>
  <c r="E66" i="17" s="1"/>
  <c r="D65" i="17"/>
  <c r="F65" i="17" s="1"/>
  <c r="C65" i="17"/>
  <c r="E65" i="17" s="1"/>
  <c r="D64" i="17"/>
  <c r="G64" i="17" s="1"/>
  <c r="C64" i="17"/>
  <c r="E64" i="17" s="1"/>
  <c r="D63" i="17"/>
  <c r="G63" i="17" s="1"/>
  <c r="C63" i="17"/>
  <c r="E63" i="17" s="1"/>
  <c r="D62" i="17"/>
  <c r="G62" i="17" s="1"/>
  <c r="C62" i="17"/>
  <c r="E62" i="17" s="1"/>
  <c r="D61" i="17"/>
  <c r="F61" i="17" s="1"/>
  <c r="C61" i="17"/>
  <c r="E61" i="17" s="1"/>
  <c r="D60" i="17"/>
  <c r="G60" i="17" s="1"/>
  <c r="C60" i="17"/>
  <c r="E60" i="17" s="1"/>
  <c r="D59" i="17"/>
  <c r="G59" i="17" s="1"/>
  <c r="C59" i="17"/>
  <c r="E59" i="17" s="1"/>
  <c r="D58" i="17"/>
  <c r="F58" i="17" s="1"/>
  <c r="C58" i="17"/>
  <c r="E58" i="17" s="1"/>
  <c r="D57" i="17"/>
  <c r="F57" i="17" s="1"/>
  <c r="C57" i="17"/>
  <c r="E57" i="17" s="1"/>
  <c r="D56" i="17"/>
  <c r="G56" i="17" s="1"/>
  <c r="C56" i="17"/>
  <c r="E56" i="17" s="1"/>
  <c r="D55" i="17"/>
  <c r="G55" i="17" s="1"/>
  <c r="C55" i="17"/>
  <c r="E55" i="17" s="1"/>
  <c r="D54" i="17"/>
  <c r="G54" i="17" s="1"/>
  <c r="C54" i="17"/>
  <c r="E54" i="17" s="1"/>
  <c r="D53" i="17"/>
  <c r="F53" i="17" s="1"/>
  <c r="C53" i="17"/>
  <c r="E53" i="17" s="1"/>
  <c r="D52" i="17"/>
  <c r="G52" i="17" s="1"/>
  <c r="C52" i="17"/>
  <c r="E52" i="17" s="1"/>
  <c r="D51" i="17"/>
  <c r="G51" i="17" s="1"/>
  <c r="C51" i="17"/>
  <c r="E51" i="17" s="1"/>
  <c r="D50" i="17"/>
  <c r="F50" i="17" s="1"/>
  <c r="C50" i="17"/>
  <c r="E50" i="17" s="1"/>
  <c r="D49" i="17"/>
  <c r="F49" i="17" s="1"/>
  <c r="C49" i="17"/>
  <c r="E49" i="17" s="1"/>
  <c r="D48" i="17"/>
  <c r="G48" i="17" s="1"/>
  <c r="C48" i="17"/>
  <c r="E48" i="17" s="1"/>
  <c r="D47" i="17"/>
  <c r="G47" i="17" s="1"/>
  <c r="C47" i="17"/>
  <c r="E47" i="17" s="1"/>
  <c r="D46" i="17"/>
  <c r="G46" i="17" s="1"/>
  <c r="C46" i="17"/>
  <c r="E46" i="17" s="1"/>
  <c r="D45" i="17"/>
  <c r="F45" i="17" s="1"/>
  <c r="C45" i="17"/>
  <c r="E45" i="17" s="1"/>
  <c r="D44" i="17"/>
  <c r="G44" i="17" s="1"/>
  <c r="C44" i="17"/>
  <c r="E44" i="17" s="1"/>
  <c r="D43" i="17"/>
  <c r="G43" i="17" s="1"/>
  <c r="C43" i="17"/>
  <c r="E43" i="17" s="1"/>
  <c r="D42" i="17"/>
  <c r="F42" i="17" s="1"/>
  <c r="C42" i="17"/>
  <c r="E42" i="17" s="1"/>
  <c r="D41" i="17"/>
  <c r="F41" i="17" s="1"/>
  <c r="C41" i="17"/>
  <c r="E41" i="17" s="1"/>
  <c r="D40" i="17"/>
  <c r="G40" i="17" s="1"/>
  <c r="C40" i="17"/>
  <c r="E40" i="17" s="1"/>
  <c r="D39" i="17"/>
  <c r="G39" i="17" s="1"/>
  <c r="C39" i="17"/>
  <c r="E39" i="17" s="1"/>
  <c r="D38" i="17"/>
  <c r="G38" i="17" s="1"/>
  <c r="C38" i="17"/>
  <c r="E38" i="17" s="1"/>
  <c r="D37" i="17"/>
  <c r="F37" i="17" s="1"/>
  <c r="C37" i="17"/>
  <c r="E37" i="17" s="1"/>
  <c r="D36" i="17"/>
  <c r="G36" i="17" s="1"/>
  <c r="C36" i="17"/>
  <c r="E36" i="17" s="1"/>
  <c r="D35" i="17"/>
  <c r="G35" i="17" s="1"/>
  <c r="C35" i="17"/>
  <c r="E35" i="17" s="1"/>
  <c r="D34" i="17"/>
  <c r="F34" i="17" s="1"/>
  <c r="C34" i="17"/>
  <c r="E34" i="17" s="1"/>
  <c r="D33" i="17"/>
  <c r="F33" i="17" s="1"/>
  <c r="C33" i="17"/>
  <c r="E33" i="17" s="1"/>
  <c r="D32" i="17"/>
  <c r="G32" i="17" s="1"/>
  <c r="C32" i="17"/>
  <c r="E32" i="17" s="1"/>
  <c r="D31" i="17"/>
  <c r="G31" i="17" s="1"/>
  <c r="C31" i="17"/>
  <c r="E31" i="17" s="1"/>
  <c r="D30" i="17"/>
  <c r="G30" i="17" s="1"/>
  <c r="C30" i="17"/>
  <c r="E30" i="17" s="1"/>
  <c r="D29" i="17"/>
  <c r="F29" i="17" s="1"/>
  <c r="C29" i="17"/>
  <c r="E29" i="17" s="1"/>
  <c r="D28" i="17"/>
  <c r="G28" i="17" s="1"/>
  <c r="C28" i="17"/>
  <c r="E28" i="17" s="1"/>
  <c r="D27" i="17"/>
  <c r="G27" i="17" s="1"/>
  <c r="C27" i="17"/>
  <c r="E27" i="17" s="1"/>
  <c r="D26" i="17"/>
  <c r="F26" i="17" s="1"/>
  <c r="C26" i="17"/>
  <c r="E26" i="17" s="1"/>
  <c r="D25" i="17"/>
  <c r="F25" i="17" s="1"/>
  <c r="C25" i="17"/>
  <c r="E25" i="17" s="1"/>
  <c r="D24" i="17"/>
  <c r="G24" i="17" s="1"/>
  <c r="C24" i="17"/>
  <c r="E24" i="17" s="1"/>
  <c r="D23" i="17"/>
  <c r="G23" i="17" s="1"/>
  <c r="C23" i="17"/>
  <c r="E23" i="17" s="1"/>
  <c r="D22" i="17"/>
  <c r="G22" i="17" s="1"/>
  <c r="C22" i="17"/>
  <c r="E22" i="17" s="1"/>
  <c r="D21" i="17"/>
  <c r="F21" i="17" s="1"/>
  <c r="C21" i="17"/>
  <c r="E21" i="17" s="1"/>
  <c r="D20" i="17"/>
  <c r="G20" i="17" s="1"/>
  <c r="C20" i="17"/>
  <c r="E20" i="17" s="1"/>
  <c r="D19" i="17"/>
  <c r="G19" i="17" s="1"/>
  <c r="C19" i="17"/>
  <c r="E19" i="17" s="1"/>
  <c r="D18" i="17"/>
  <c r="F18" i="17" s="1"/>
  <c r="C18" i="17"/>
  <c r="E18" i="17" s="1"/>
  <c r="D17" i="17"/>
  <c r="F17" i="17" s="1"/>
  <c r="C17" i="17"/>
  <c r="E17" i="17" s="1"/>
  <c r="D16" i="17"/>
  <c r="G16" i="17" s="1"/>
  <c r="C16" i="17"/>
  <c r="E16" i="17" s="1"/>
  <c r="D15" i="17"/>
  <c r="G15" i="17" s="1"/>
  <c r="C15" i="17"/>
  <c r="E15" i="17" s="1"/>
  <c r="D14" i="17"/>
  <c r="G14" i="17" s="1"/>
  <c r="C14" i="17"/>
  <c r="E14" i="17" s="1"/>
  <c r="D13" i="17"/>
  <c r="F13" i="17" s="1"/>
  <c r="C13" i="17"/>
  <c r="E13" i="17" s="1"/>
  <c r="D12" i="17"/>
  <c r="G12" i="17" s="1"/>
  <c r="C12" i="17"/>
  <c r="E12" i="17" s="1"/>
  <c r="D11" i="17"/>
  <c r="G11" i="17" s="1"/>
  <c r="C11" i="17"/>
  <c r="E11" i="17" s="1"/>
  <c r="D10" i="17"/>
  <c r="F10" i="17" s="1"/>
  <c r="C10" i="17"/>
  <c r="E10" i="17" s="1"/>
  <c r="D9" i="17"/>
  <c r="F9" i="17" s="1"/>
  <c r="C9" i="17"/>
  <c r="E9" i="17" s="1"/>
  <c r="D8" i="17"/>
  <c r="G8" i="17" s="1"/>
  <c r="C8" i="17"/>
  <c r="E8" i="17" s="1"/>
  <c r="D7" i="17"/>
  <c r="G7" i="17" s="1"/>
  <c r="C7" i="17"/>
  <c r="E7" i="17" s="1"/>
  <c r="D6" i="17"/>
  <c r="G6" i="17" s="1"/>
  <c r="C6" i="17"/>
  <c r="E6" i="17" s="1"/>
  <c r="D10" i="18" l="1"/>
  <c r="E10" i="18" s="1"/>
  <c r="D8" i="18"/>
  <c r="E8" i="18" s="1"/>
  <c r="D12" i="18"/>
  <c r="E12" i="18" s="1"/>
  <c r="D6" i="18"/>
  <c r="E6" i="18" s="1"/>
  <c r="F5" i="18"/>
  <c r="F7" i="18"/>
  <c r="F9" i="18"/>
  <c r="F11" i="18"/>
  <c r="F13" i="18"/>
  <c r="G8" i="18"/>
  <c r="G5" i="18"/>
  <c r="H5" i="18" s="1"/>
  <c r="G7" i="18"/>
  <c r="G9" i="18"/>
  <c r="G11" i="18"/>
  <c r="G13" i="18"/>
  <c r="H13" i="18" s="1"/>
  <c r="F19" i="17"/>
  <c r="G57" i="17"/>
  <c r="G41" i="17"/>
  <c r="F43" i="17"/>
  <c r="G10" i="17"/>
  <c r="F27" i="17"/>
  <c r="F11" i="17"/>
  <c r="G25" i="17"/>
  <c r="G34" i="17"/>
  <c r="G66" i="17"/>
  <c r="G9" i="17"/>
  <c r="G18" i="17"/>
  <c r="G50" i="17"/>
  <c r="F59" i="17"/>
  <c r="G17" i="17"/>
  <c r="G26" i="17"/>
  <c r="F35" i="17"/>
  <c r="G49" i="17"/>
  <c r="G58" i="17"/>
  <c r="F67" i="17"/>
  <c r="G33" i="17"/>
  <c r="G42" i="17"/>
  <c r="F51" i="17"/>
  <c r="G65" i="17"/>
  <c r="F6" i="17"/>
  <c r="F14" i="17"/>
  <c r="F22" i="17"/>
  <c r="F30" i="17"/>
  <c r="F38" i="17"/>
  <c r="F46" i="17"/>
  <c r="F54" i="17"/>
  <c r="F62" i="17"/>
  <c r="F7" i="17"/>
  <c r="G13" i="17"/>
  <c r="F15" i="17"/>
  <c r="G21" i="17"/>
  <c r="F23" i="17"/>
  <c r="G29" i="17"/>
  <c r="F31" i="17"/>
  <c r="G37" i="17"/>
  <c r="F39" i="17"/>
  <c r="G45" i="17"/>
  <c r="F47" i="17"/>
  <c r="G53" i="17"/>
  <c r="F55" i="17"/>
  <c r="G61" i="17"/>
  <c r="F63" i="17"/>
  <c r="F8" i="17"/>
  <c r="F12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E219" i="16"/>
  <c r="D219" i="16"/>
  <c r="F219" i="16" s="1"/>
  <c r="G219" i="16" s="1"/>
  <c r="C219" i="16"/>
  <c r="E218" i="16"/>
  <c r="D218" i="16"/>
  <c r="F218" i="16" s="1"/>
  <c r="G218" i="16" s="1"/>
  <c r="C218" i="16"/>
  <c r="E217" i="16"/>
  <c r="D217" i="16"/>
  <c r="F217" i="16" s="1"/>
  <c r="G217" i="16" s="1"/>
  <c r="C217" i="16"/>
  <c r="E216" i="16"/>
  <c r="D216" i="16"/>
  <c r="F216" i="16" s="1"/>
  <c r="G216" i="16" s="1"/>
  <c r="C216" i="16"/>
  <c r="E215" i="16"/>
  <c r="D215" i="16"/>
  <c r="F215" i="16" s="1"/>
  <c r="G215" i="16" s="1"/>
  <c r="C215" i="16"/>
  <c r="E214" i="16"/>
  <c r="D214" i="16"/>
  <c r="F214" i="16" s="1"/>
  <c r="G214" i="16" s="1"/>
  <c r="C214" i="16"/>
  <c r="E213" i="16"/>
  <c r="D213" i="16"/>
  <c r="F213" i="16" s="1"/>
  <c r="G213" i="16" s="1"/>
  <c r="C213" i="16"/>
  <c r="E212" i="16"/>
  <c r="D212" i="16"/>
  <c r="F212" i="16" s="1"/>
  <c r="G212" i="16" s="1"/>
  <c r="C212" i="16"/>
  <c r="E211" i="16"/>
  <c r="D211" i="16"/>
  <c r="F211" i="16" s="1"/>
  <c r="G211" i="16" s="1"/>
  <c r="C211" i="16"/>
  <c r="E210" i="16"/>
  <c r="D210" i="16"/>
  <c r="F210" i="16" s="1"/>
  <c r="G210" i="16" s="1"/>
  <c r="C210" i="16"/>
  <c r="E209" i="16"/>
  <c r="D209" i="16"/>
  <c r="F209" i="16" s="1"/>
  <c r="G209" i="16" s="1"/>
  <c r="C209" i="16"/>
  <c r="E208" i="16"/>
  <c r="D208" i="16"/>
  <c r="F208" i="16" s="1"/>
  <c r="G208" i="16" s="1"/>
  <c r="C208" i="16"/>
  <c r="E207" i="16"/>
  <c r="D207" i="16"/>
  <c r="F207" i="16" s="1"/>
  <c r="G207" i="16" s="1"/>
  <c r="C207" i="16"/>
  <c r="E206" i="16"/>
  <c r="D206" i="16"/>
  <c r="F206" i="16" s="1"/>
  <c r="G206" i="16" s="1"/>
  <c r="C206" i="16"/>
  <c r="E205" i="16"/>
  <c r="D205" i="16"/>
  <c r="F205" i="16" s="1"/>
  <c r="G205" i="16" s="1"/>
  <c r="C205" i="16"/>
  <c r="E204" i="16"/>
  <c r="D204" i="16"/>
  <c r="F204" i="16" s="1"/>
  <c r="G204" i="16" s="1"/>
  <c r="C204" i="16"/>
  <c r="E203" i="16"/>
  <c r="D203" i="16"/>
  <c r="F203" i="16" s="1"/>
  <c r="G203" i="16" s="1"/>
  <c r="C203" i="16"/>
  <c r="E202" i="16"/>
  <c r="D202" i="16"/>
  <c r="F202" i="16" s="1"/>
  <c r="G202" i="16" s="1"/>
  <c r="C202" i="16"/>
  <c r="E201" i="16"/>
  <c r="D201" i="16"/>
  <c r="F201" i="16" s="1"/>
  <c r="G201" i="16" s="1"/>
  <c r="C201" i="16"/>
  <c r="E200" i="16"/>
  <c r="D200" i="16"/>
  <c r="F200" i="16" s="1"/>
  <c r="G200" i="16" s="1"/>
  <c r="C200" i="16"/>
  <c r="E199" i="16"/>
  <c r="D199" i="16"/>
  <c r="F199" i="16" s="1"/>
  <c r="G199" i="16" s="1"/>
  <c r="C199" i="16"/>
  <c r="E198" i="16"/>
  <c r="D198" i="16"/>
  <c r="F198" i="16" s="1"/>
  <c r="G198" i="16" s="1"/>
  <c r="C198" i="16"/>
  <c r="E197" i="16"/>
  <c r="D197" i="16"/>
  <c r="F197" i="16" s="1"/>
  <c r="G197" i="16" s="1"/>
  <c r="C197" i="16"/>
  <c r="E196" i="16"/>
  <c r="D196" i="16"/>
  <c r="F196" i="16" s="1"/>
  <c r="G196" i="16" s="1"/>
  <c r="C196" i="16"/>
  <c r="E195" i="16"/>
  <c r="D195" i="16"/>
  <c r="F195" i="16" s="1"/>
  <c r="G195" i="16" s="1"/>
  <c r="C195" i="16"/>
  <c r="E194" i="16"/>
  <c r="D194" i="16"/>
  <c r="F194" i="16" s="1"/>
  <c r="G194" i="16" s="1"/>
  <c r="C194" i="16"/>
  <c r="E193" i="16"/>
  <c r="D193" i="16"/>
  <c r="F193" i="16" s="1"/>
  <c r="G193" i="16" s="1"/>
  <c r="C193" i="16"/>
  <c r="F192" i="16"/>
  <c r="G192" i="16" s="1"/>
  <c r="E192" i="16"/>
  <c r="D192" i="16"/>
  <c r="C192" i="16"/>
  <c r="E191" i="16"/>
  <c r="D191" i="16"/>
  <c r="F191" i="16" s="1"/>
  <c r="G191" i="16" s="1"/>
  <c r="C191" i="16"/>
  <c r="E190" i="16"/>
  <c r="D190" i="16"/>
  <c r="F190" i="16" s="1"/>
  <c r="G190" i="16" s="1"/>
  <c r="C190" i="16"/>
  <c r="E189" i="16"/>
  <c r="D189" i="16"/>
  <c r="F189" i="16" s="1"/>
  <c r="G189" i="16" s="1"/>
  <c r="C189" i="16"/>
  <c r="E188" i="16"/>
  <c r="D188" i="16"/>
  <c r="F188" i="16" s="1"/>
  <c r="G188" i="16" s="1"/>
  <c r="C188" i="16"/>
  <c r="E187" i="16"/>
  <c r="D187" i="16"/>
  <c r="F187" i="16" s="1"/>
  <c r="G187" i="16" s="1"/>
  <c r="C187" i="16"/>
  <c r="E186" i="16"/>
  <c r="D186" i="16"/>
  <c r="F186" i="16" s="1"/>
  <c r="G186" i="16" s="1"/>
  <c r="C186" i="16"/>
  <c r="E185" i="16"/>
  <c r="D185" i="16"/>
  <c r="F185" i="16" s="1"/>
  <c r="G185" i="16" s="1"/>
  <c r="C185" i="16"/>
  <c r="E184" i="16"/>
  <c r="D184" i="16"/>
  <c r="F184" i="16" s="1"/>
  <c r="G184" i="16" s="1"/>
  <c r="C184" i="16"/>
  <c r="E183" i="16"/>
  <c r="D183" i="16"/>
  <c r="F183" i="16" s="1"/>
  <c r="G183" i="16" s="1"/>
  <c r="C183" i="16"/>
  <c r="E182" i="16"/>
  <c r="D182" i="16"/>
  <c r="F182" i="16" s="1"/>
  <c r="G182" i="16" s="1"/>
  <c r="C182" i="16"/>
  <c r="E181" i="16"/>
  <c r="D181" i="16"/>
  <c r="F181" i="16" s="1"/>
  <c r="G181" i="16" s="1"/>
  <c r="C181" i="16"/>
  <c r="E180" i="16"/>
  <c r="D180" i="16"/>
  <c r="F180" i="16" s="1"/>
  <c r="G180" i="16" s="1"/>
  <c r="C180" i="16"/>
  <c r="E179" i="16"/>
  <c r="D179" i="16"/>
  <c r="F179" i="16" s="1"/>
  <c r="G179" i="16" s="1"/>
  <c r="C179" i="16"/>
  <c r="E178" i="16"/>
  <c r="D178" i="16"/>
  <c r="F178" i="16" s="1"/>
  <c r="G178" i="16" s="1"/>
  <c r="C178" i="16"/>
  <c r="E177" i="16"/>
  <c r="D177" i="16"/>
  <c r="F177" i="16" s="1"/>
  <c r="G177" i="16" s="1"/>
  <c r="C177" i="16"/>
  <c r="E176" i="16"/>
  <c r="D176" i="16"/>
  <c r="F176" i="16" s="1"/>
  <c r="G176" i="16" s="1"/>
  <c r="C176" i="16"/>
  <c r="E175" i="16"/>
  <c r="D175" i="16"/>
  <c r="F175" i="16" s="1"/>
  <c r="G175" i="16" s="1"/>
  <c r="C175" i="16"/>
  <c r="E174" i="16"/>
  <c r="D174" i="16"/>
  <c r="F174" i="16" s="1"/>
  <c r="G174" i="16" s="1"/>
  <c r="C174" i="16"/>
  <c r="E173" i="16"/>
  <c r="D173" i="16"/>
  <c r="F173" i="16" s="1"/>
  <c r="G173" i="16" s="1"/>
  <c r="C173" i="16"/>
  <c r="E172" i="16"/>
  <c r="D172" i="16"/>
  <c r="F172" i="16" s="1"/>
  <c r="G172" i="16" s="1"/>
  <c r="C172" i="16"/>
  <c r="E171" i="16"/>
  <c r="D171" i="16"/>
  <c r="F171" i="16" s="1"/>
  <c r="G171" i="16" s="1"/>
  <c r="C171" i="16"/>
  <c r="E170" i="16"/>
  <c r="D170" i="16"/>
  <c r="F170" i="16" s="1"/>
  <c r="G170" i="16" s="1"/>
  <c r="C170" i="16"/>
  <c r="E169" i="16"/>
  <c r="D169" i="16"/>
  <c r="F169" i="16" s="1"/>
  <c r="G169" i="16" s="1"/>
  <c r="C169" i="16"/>
  <c r="E168" i="16"/>
  <c r="D168" i="16"/>
  <c r="F168" i="16" s="1"/>
  <c r="G168" i="16" s="1"/>
  <c r="C168" i="16"/>
  <c r="E167" i="16"/>
  <c r="D167" i="16"/>
  <c r="F167" i="16" s="1"/>
  <c r="G167" i="16" s="1"/>
  <c r="C167" i="16"/>
  <c r="E166" i="16"/>
  <c r="D166" i="16"/>
  <c r="F166" i="16" s="1"/>
  <c r="G166" i="16" s="1"/>
  <c r="C166" i="16"/>
  <c r="E165" i="16"/>
  <c r="D165" i="16"/>
  <c r="F165" i="16" s="1"/>
  <c r="G165" i="16" s="1"/>
  <c r="C165" i="16"/>
  <c r="F164" i="16"/>
  <c r="G164" i="16" s="1"/>
  <c r="E164" i="16"/>
  <c r="D164" i="16"/>
  <c r="C164" i="16"/>
  <c r="F163" i="16"/>
  <c r="G163" i="16" s="1"/>
  <c r="E163" i="16"/>
  <c r="D163" i="16"/>
  <c r="C163" i="16"/>
  <c r="G162" i="16"/>
  <c r="E162" i="16"/>
  <c r="D162" i="16"/>
  <c r="F162" i="16" s="1"/>
  <c r="C162" i="16"/>
  <c r="F161" i="16"/>
  <c r="G161" i="16" s="1"/>
  <c r="E161" i="16"/>
  <c r="D161" i="16"/>
  <c r="C161" i="16"/>
  <c r="G160" i="16"/>
  <c r="F160" i="16"/>
  <c r="E160" i="16"/>
  <c r="D160" i="16"/>
  <c r="C160" i="16"/>
  <c r="E159" i="16"/>
  <c r="D159" i="16"/>
  <c r="F159" i="16" s="1"/>
  <c r="G159" i="16" s="1"/>
  <c r="C159" i="16"/>
  <c r="E158" i="16"/>
  <c r="D158" i="16"/>
  <c r="F158" i="16" s="1"/>
  <c r="G158" i="16" s="1"/>
  <c r="C158" i="16"/>
  <c r="E157" i="16"/>
  <c r="D157" i="16"/>
  <c r="F157" i="16" s="1"/>
  <c r="G157" i="16" s="1"/>
  <c r="C157" i="16"/>
  <c r="E156" i="16"/>
  <c r="D156" i="16"/>
  <c r="F156" i="16" s="1"/>
  <c r="G156" i="16" s="1"/>
  <c r="C156" i="16"/>
  <c r="E155" i="16"/>
  <c r="D155" i="16"/>
  <c r="F155" i="16" s="1"/>
  <c r="G155" i="16" s="1"/>
  <c r="C155" i="16"/>
  <c r="E154" i="16"/>
  <c r="D154" i="16"/>
  <c r="F154" i="16" s="1"/>
  <c r="G154" i="16" s="1"/>
  <c r="C154" i="16"/>
  <c r="E153" i="16"/>
  <c r="D153" i="16"/>
  <c r="F153" i="16" s="1"/>
  <c r="G153" i="16" s="1"/>
  <c r="C153" i="16"/>
  <c r="E152" i="16"/>
  <c r="D152" i="16"/>
  <c r="F152" i="16" s="1"/>
  <c r="G152" i="16" s="1"/>
  <c r="C152" i="16"/>
  <c r="E151" i="16"/>
  <c r="D151" i="16"/>
  <c r="F151" i="16" s="1"/>
  <c r="G151" i="16" s="1"/>
  <c r="C151" i="16"/>
  <c r="E150" i="16"/>
  <c r="D150" i="16"/>
  <c r="F150" i="16" s="1"/>
  <c r="G150" i="16" s="1"/>
  <c r="C150" i="16"/>
  <c r="E149" i="16"/>
  <c r="D149" i="16"/>
  <c r="F149" i="16" s="1"/>
  <c r="G149" i="16" s="1"/>
  <c r="C149" i="16"/>
  <c r="E148" i="16"/>
  <c r="D148" i="16"/>
  <c r="F148" i="16" s="1"/>
  <c r="G148" i="16" s="1"/>
  <c r="C148" i="16"/>
  <c r="E147" i="16"/>
  <c r="D147" i="16"/>
  <c r="F147" i="16" s="1"/>
  <c r="G147" i="16" s="1"/>
  <c r="C147" i="16"/>
  <c r="E146" i="16"/>
  <c r="D146" i="16"/>
  <c r="F146" i="16" s="1"/>
  <c r="G146" i="16" s="1"/>
  <c r="C146" i="16"/>
  <c r="E145" i="16"/>
  <c r="D145" i="16"/>
  <c r="F145" i="16" s="1"/>
  <c r="G145" i="16" s="1"/>
  <c r="C145" i="16"/>
  <c r="E144" i="16"/>
  <c r="D144" i="16"/>
  <c r="F144" i="16" s="1"/>
  <c r="G144" i="16" s="1"/>
  <c r="C144" i="16"/>
  <c r="E143" i="16"/>
  <c r="D143" i="16"/>
  <c r="F143" i="16" s="1"/>
  <c r="G143" i="16" s="1"/>
  <c r="C143" i="16"/>
  <c r="E142" i="16"/>
  <c r="D142" i="16"/>
  <c r="F142" i="16" s="1"/>
  <c r="G142" i="16" s="1"/>
  <c r="C142" i="16"/>
  <c r="E141" i="16"/>
  <c r="D141" i="16"/>
  <c r="F141" i="16" s="1"/>
  <c r="G141" i="16" s="1"/>
  <c r="C141" i="16"/>
  <c r="E140" i="16"/>
  <c r="D140" i="16"/>
  <c r="F140" i="16" s="1"/>
  <c r="G140" i="16" s="1"/>
  <c r="C140" i="16"/>
  <c r="E139" i="16"/>
  <c r="D139" i="16"/>
  <c r="F139" i="16" s="1"/>
  <c r="G139" i="16" s="1"/>
  <c r="C139" i="16"/>
  <c r="E138" i="16"/>
  <c r="D138" i="16"/>
  <c r="F138" i="16" s="1"/>
  <c r="G138" i="16" s="1"/>
  <c r="C138" i="16"/>
  <c r="E137" i="16"/>
  <c r="D137" i="16"/>
  <c r="F137" i="16" s="1"/>
  <c r="G137" i="16" s="1"/>
  <c r="C137" i="16"/>
  <c r="F136" i="16"/>
  <c r="G136" i="16" s="1"/>
  <c r="E136" i="16"/>
  <c r="D136" i="16"/>
  <c r="C136" i="16"/>
  <c r="F135" i="16"/>
  <c r="G135" i="16" s="1"/>
  <c r="E135" i="16"/>
  <c r="D135" i="16"/>
  <c r="C135" i="16"/>
  <c r="G134" i="16"/>
  <c r="E134" i="16"/>
  <c r="D134" i="16"/>
  <c r="F134" i="16" s="1"/>
  <c r="C134" i="16"/>
  <c r="F133" i="16"/>
  <c r="G133" i="16" s="1"/>
  <c r="E133" i="16"/>
  <c r="D133" i="16"/>
  <c r="C133" i="16"/>
  <c r="F132" i="16"/>
  <c r="G132" i="16" s="1"/>
  <c r="E132" i="16"/>
  <c r="D132" i="16"/>
  <c r="C132" i="16"/>
  <c r="F131" i="16"/>
  <c r="G131" i="16" s="1"/>
  <c r="E131" i="16"/>
  <c r="D131" i="16"/>
  <c r="C131" i="16"/>
  <c r="G130" i="16"/>
  <c r="E130" i="16"/>
  <c r="D130" i="16"/>
  <c r="F130" i="16" s="1"/>
  <c r="C130" i="16"/>
  <c r="F129" i="16"/>
  <c r="G129" i="16" s="1"/>
  <c r="E129" i="16"/>
  <c r="D129" i="16"/>
  <c r="C129" i="16"/>
  <c r="E128" i="16"/>
  <c r="D128" i="16"/>
  <c r="F128" i="16" s="1"/>
  <c r="G128" i="16" s="1"/>
  <c r="C128" i="16"/>
  <c r="E127" i="16"/>
  <c r="D127" i="16"/>
  <c r="F127" i="16" s="1"/>
  <c r="G127" i="16" s="1"/>
  <c r="C127" i="16"/>
  <c r="E126" i="16"/>
  <c r="D126" i="16"/>
  <c r="F126" i="16" s="1"/>
  <c r="G126" i="16" s="1"/>
  <c r="C126" i="16"/>
  <c r="E125" i="16"/>
  <c r="D125" i="16"/>
  <c r="F125" i="16" s="1"/>
  <c r="G125" i="16" s="1"/>
  <c r="C125" i="16"/>
  <c r="G124" i="16"/>
  <c r="F124" i="16"/>
  <c r="E124" i="16"/>
  <c r="D124" i="16"/>
  <c r="C124" i="16"/>
  <c r="E123" i="16"/>
  <c r="D123" i="16"/>
  <c r="F123" i="16" s="1"/>
  <c r="G123" i="16" s="1"/>
  <c r="C123" i="16"/>
  <c r="E122" i="16"/>
  <c r="D122" i="16"/>
  <c r="F122" i="16" s="1"/>
  <c r="G122" i="16" s="1"/>
  <c r="C122" i="16"/>
  <c r="E121" i="16"/>
  <c r="D121" i="16"/>
  <c r="F121" i="16" s="1"/>
  <c r="G121" i="16" s="1"/>
  <c r="C121" i="16"/>
  <c r="E120" i="16"/>
  <c r="D120" i="16"/>
  <c r="F120" i="16" s="1"/>
  <c r="G120" i="16" s="1"/>
  <c r="C120" i="16"/>
  <c r="E119" i="16"/>
  <c r="D119" i="16"/>
  <c r="F119" i="16" s="1"/>
  <c r="G119" i="16" s="1"/>
  <c r="C119" i="16"/>
  <c r="E118" i="16"/>
  <c r="D118" i="16"/>
  <c r="F118" i="16" s="1"/>
  <c r="G118" i="16" s="1"/>
  <c r="C118" i="16"/>
  <c r="E117" i="16"/>
  <c r="D117" i="16"/>
  <c r="F117" i="16" s="1"/>
  <c r="G117" i="16" s="1"/>
  <c r="C117" i="16"/>
  <c r="E116" i="16"/>
  <c r="D116" i="16"/>
  <c r="F116" i="16" s="1"/>
  <c r="G116" i="16" s="1"/>
  <c r="C116" i="16"/>
  <c r="E115" i="16"/>
  <c r="D115" i="16"/>
  <c r="F115" i="16" s="1"/>
  <c r="G115" i="16" s="1"/>
  <c r="C115" i="16"/>
  <c r="E114" i="16"/>
  <c r="D114" i="16"/>
  <c r="F114" i="16" s="1"/>
  <c r="G114" i="16" s="1"/>
  <c r="C114" i="16"/>
  <c r="E113" i="16"/>
  <c r="D113" i="16"/>
  <c r="F113" i="16" s="1"/>
  <c r="G113" i="16" s="1"/>
  <c r="C113" i="16"/>
  <c r="E112" i="16"/>
  <c r="D112" i="16"/>
  <c r="F112" i="16" s="1"/>
  <c r="G112" i="16" s="1"/>
  <c r="C112" i="16"/>
  <c r="E111" i="16"/>
  <c r="D111" i="16"/>
  <c r="F111" i="16" s="1"/>
  <c r="G111" i="16" s="1"/>
  <c r="C111" i="16"/>
  <c r="E110" i="16"/>
  <c r="D110" i="16"/>
  <c r="F110" i="16" s="1"/>
  <c r="G110" i="16" s="1"/>
  <c r="C110" i="16"/>
  <c r="E109" i="16"/>
  <c r="D109" i="16"/>
  <c r="F109" i="16" s="1"/>
  <c r="G109" i="16" s="1"/>
  <c r="C109" i="16"/>
  <c r="E108" i="16"/>
  <c r="D108" i="16"/>
  <c r="F108" i="16" s="1"/>
  <c r="G108" i="16" s="1"/>
  <c r="C108" i="16"/>
  <c r="E107" i="16"/>
  <c r="D107" i="16"/>
  <c r="F107" i="16" s="1"/>
  <c r="G107" i="16" s="1"/>
  <c r="C107" i="16"/>
  <c r="E106" i="16"/>
  <c r="D106" i="16"/>
  <c r="F106" i="16" s="1"/>
  <c r="G106" i="16" s="1"/>
  <c r="C106" i="16"/>
  <c r="E105" i="16"/>
  <c r="D105" i="16"/>
  <c r="F105" i="16" s="1"/>
  <c r="G105" i="16" s="1"/>
  <c r="C105" i="16"/>
  <c r="F104" i="16"/>
  <c r="G104" i="16" s="1"/>
  <c r="E104" i="16"/>
  <c r="D104" i="16"/>
  <c r="C104" i="16"/>
  <c r="F103" i="16"/>
  <c r="G103" i="16" s="1"/>
  <c r="E103" i="16"/>
  <c r="D103" i="16"/>
  <c r="C103" i="16"/>
  <c r="G102" i="16"/>
  <c r="E102" i="16"/>
  <c r="D102" i="16"/>
  <c r="F102" i="16" s="1"/>
  <c r="C102" i="16"/>
  <c r="F101" i="16"/>
  <c r="G101" i="16" s="1"/>
  <c r="E101" i="16"/>
  <c r="D101" i="16"/>
  <c r="C101" i="16"/>
  <c r="F100" i="16"/>
  <c r="G100" i="16" s="1"/>
  <c r="E100" i="16"/>
  <c r="D100" i="16"/>
  <c r="C100" i="16"/>
  <c r="F99" i="16"/>
  <c r="G99" i="16" s="1"/>
  <c r="E99" i="16"/>
  <c r="D99" i="16"/>
  <c r="C99" i="16"/>
  <c r="G98" i="16"/>
  <c r="E98" i="16"/>
  <c r="D98" i="16"/>
  <c r="F98" i="16" s="1"/>
  <c r="C98" i="16"/>
  <c r="F97" i="16"/>
  <c r="G97" i="16" s="1"/>
  <c r="E97" i="16"/>
  <c r="D97" i="16"/>
  <c r="C97" i="16"/>
  <c r="E96" i="16"/>
  <c r="D96" i="16"/>
  <c r="F96" i="16" s="1"/>
  <c r="G96" i="16" s="1"/>
  <c r="C96" i="16"/>
  <c r="E95" i="16"/>
  <c r="D95" i="16"/>
  <c r="F95" i="16" s="1"/>
  <c r="G95" i="16" s="1"/>
  <c r="C95" i="16"/>
  <c r="E94" i="16"/>
  <c r="D94" i="16"/>
  <c r="F94" i="16" s="1"/>
  <c r="G94" i="16" s="1"/>
  <c r="C94" i="16"/>
  <c r="E93" i="16"/>
  <c r="D93" i="16"/>
  <c r="F93" i="16" s="1"/>
  <c r="G93" i="16" s="1"/>
  <c r="C93" i="16"/>
  <c r="G92" i="16"/>
  <c r="F92" i="16"/>
  <c r="E92" i="16"/>
  <c r="D92" i="16"/>
  <c r="C92" i="16"/>
  <c r="E91" i="16"/>
  <c r="D91" i="16"/>
  <c r="F91" i="16" s="1"/>
  <c r="G91" i="16" s="1"/>
  <c r="C91" i="16"/>
  <c r="E90" i="16"/>
  <c r="D90" i="16"/>
  <c r="F90" i="16" s="1"/>
  <c r="G90" i="16" s="1"/>
  <c r="C90" i="16"/>
  <c r="E89" i="16"/>
  <c r="D89" i="16"/>
  <c r="F89" i="16" s="1"/>
  <c r="G89" i="16" s="1"/>
  <c r="C89" i="16"/>
  <c r="E88" i="16"/>
  <c r="D88" i="16"/>
  <c r="F88" i="16" s="1"/>
  <c r="G88" i="16" s="1"/>
  <c r="C88" i="16"/>
  <c r="E87" i="16"/>
  <c r="D87" i="16"/>
  <c r="F87" i="16" s="1"/>
  <c r="G87" i="16" s="1"/>
  <c r="C87" i="16"/>
  <c r="E86" i="16"/>
  <c r="D86" i="16"/>
  <c r="F86" i="16" s="1"/>
  <c r="G86" i="16" s="1"/>
  <c r="C86" i="16"/>
  <c r="E85" i="16"/>
  <c r="D85" i="16"/>
  <c r="F85" i="16" s="1"/>
  <c r="G85" i="16" s="1"/>
  <c r="C85" i="16"/>
  <c r="E84" i="16"/>
  <c r="D84" i="16"/>
  <c r="F84" i="16" s="1"/>
  <c r="G84" i="16" s="1"/>
  <c r="C84" i="16"/>
  <c r="E83" i="16"/>
  <c r="D83" i="16"/>
  <c r="F83" i="16" s="1"/>
  <c r="G83" i="16" s="1"/>
  <c r="C83" i="16"/>
  <c r="E82" i="16"/>
  <c r="D82" i="16"/>
  <c r="F82" i="16" s="1"/>
  <c r="G82" i="16" s="1"/>
  <c r="C82" i="16"/>
  <c r="E81" i="16"/>
  <c r="D81" i="16"/>
  <c r="F81" i="16" s="1"/>
  <c r="G81" i="16" s="1"/>
  <c r="C81" i="16"/>
  <c r="E80" i="16"/>
  <c r="D80" i="16"/>
  <c r="F80" i="16" s="1"/>
  <c r="G80" i="16" s="1"/>
  <c r="C80" i="16"/>
  <c r="E79" i="16"/>
  <c r="D79" i="16"/>
  <c r="F79" i="16" s="1"/>
  <c r="G79" i="16" s="1"/>
  <c r="C79" i="16"/>
  <c r="E78" i="16"/>
  <c r="D78" i="16"/>
  <c r="F78" i="16" s="1"/>
  <c r="G78" i="16" s="1"/>
  <c r="C78" i="16"/>
  <c r="E77" i="16"/>
  <c r="D77" i="16"/>
  <c r="F77" i="16" s="1"/>
  <c r="G77" i="16" s="1"/>
  <c r="C77" i="16"/>
  <c r="E76" i="16"/>
  <c r="D76" i="16"/>
  <c r="F76" i="16" s="1"/>
  <c r="G76" i="16" s="1"/>
  <c r="C76" i="16"/>
  <c r="E75" i="16"/>
  <c r="D75" i="16"/>
  <c r="F75" i="16" s="1"/>
  <c r="G75" i="16" s="1"/>
  <c r="C75" i="16"/>
  <c r="E74" i="16"/>
  <c r="D74" i="16"/>
  <c r="F74" i="16" s="1"/>
  <c r="G74" i="16" s="1"/>
  <c r="C74" i="16"/>
  <c r="E73" i="16"/>
  <c r="D73" i="16"/>
  <c r="F73" i="16" s="1"/>
  <c r="G73" i="16" s="1"/>
  <c r="C73" i="16"/>
  <c r="E72" i="16"/>
  <c r="D72" i="16"/>
  <c r="F72" i="16" s="1"/>
  <c r="G72" i="16" s="1"/>
  <c r="C72" i="16"/>
  <c r="E71" i="16"/>
  <c r="D71" i="16"/>
  <c r="F71" i="16" s="1"/>
  <c r="G71" i="16" s="1"/>
  <c r="C71" i="16"/>
  <c r="E70" i="16"/>
  <c r="D70" i="16"/>
  <c r="F70" i="16" s="1"/>
  <c r="G70" i="16" s="1"/>
  <c r="C70" i="16"/>
  <c r="E69" i="16"/>
  <c r="D69" i="16"/>
  <c r="F69" i="16" s="1"/>
  <c r="G69" i="16" s="1"/>
  <c r="C69" i="16"/>
  <c r="E68" i="16"/>
  <c r="D68" i="16"/>
  <c r="F68" i="16" s="1"/>
  <c r="G68" i="16" s="1"/>
  <c r="C68" i="16"/>
  <c r="E67" i="16"/>
  <c r="D67" i="16"/>
  <c r="F67" i="16" s="1"/>
  <c r="G67" i="16" s="1"/>
  <c r="C67" i="16"/>
  <c r="E66" i="16"/>
  <c r="D66" i="16"/>
  <c r="F66" i="16" s="1"/>
  <c r="G66" i="16" s="1"/>
  <c r="C66" i="16"/>
  <c r="E65" i="16"/>
  <c r="D65" i="16"/>
  <c r="F65" i="16" s="1"/>
  <c r="G65" i="16" s="1"/>
  <c r="C65" i="16"/>
  <c r="F64" i="16"/>
  <c r="G64" i="16" s="1"/>
  <c r="E64" i="16"/>
  <c r="D64" i="16"/>
  <c r="C64" i="16"/>
  <c r="F63" i="16"/>
  <c r="G63" i="16" s="1"/>
  <c r="E63" i="16"/>
  <c r="D63" i="16"/>
  <c r="C63" i="16"/>
  <c r="G62" i="16"/>
  <c r="E62" i="16"/>
  <c r="D62" i="16"/>
  <c r="F62" i="16" s="1"/>
  <c r="C62" i="16"/>
  <c r="F61" i="16"/>
  <c r="G61" i="16" s="1"/>
  <c r="E61" i="16"/>
  <c r="D61" i="16"/>
  <c r="C61" i="16"/>
  <c r="F60" i="16"/>
  <c r="G60" i="16" s="1"/>
  <c r="E60" i="16"/>
  <c r="D60" i="16"/>
  <c r="C60" i="16"/>
  <c r="G59" i="16"/>
  <c r="E59" i="16"/>
  <c r="D59" i="16"/>
  <c r="F59" i="16" s="1"/>
  <c r="C59" i="16"/>
  <c r="E58" i="16"/>
  <c r="D58" i="16"/>
  <c r="F58" i="16" s="1"/>
  <c r="G58" i="16" s="1"/>
  <c r="C58" i="16"/>
  <c r="E57" i="16"/>
  <c r="D57" i="16"/>
  <c r="F57" i="16" s="1"/>
  <c r="G57" i="16" s="1"/>
  <c r="C57" i="16"/>
  <c r="E56" i="16"/>
  <c r="D56" i="16"/>
  <c r="F56" i="16" s="1"/>
  <c r="G56" i="16" s="1"/>
  <c r="C56" i="16"/>
  <c r="E55" i="16"/>
  <c r="D55" i="16"/>
  <c r="F55" i="16" s="1"/>
  <c r="G55" i="16" s="1"/>
  <c r="C55" i="16"/>
  <c r="E54" i="16"/>
  <c r="D54" i="16"/>
  <c r="F54" i="16" s="1"/>
  <c r="G54" i="16" s="1"/>
  <c r="C54" i="16"/>
  <c r="E53" i="16"/>
  <c r="D53" i="16"/>
  <c r="F53" i="16" s="1"/>
  <c r="G53" i="16" s="1"/>
  <c r="C53" i="16"/>
  <c r="E52" i="16"/>
  <c r="D52" i="16"/>
  <c r="F52" i="16" s="1"/>
  <c r="G52" i="16" s="1"/>
  <c r="C52" i="16"/>
  <c r="E51" i="16"/>
  <c r="D51" i="16"/>
  <c r="F51" i="16" s="1"/>
  <c r="G51" i="16" s="1"/>
  <c r="C51" i="16"/>
  <c r="E50" i="16"/>
  <c r="D50" i="16"/>
  <c r="F50" i="16" s="1"/>
  <c r="G50" i="16" s="1"/>
  <c r="C50" i="16"/>
  <c r="E49" i="16"/>
  <c r="D49" i="16"/>
  <c r="F49" i="16" s="1"/>
  <c r="G49" i="16" s="1"/>
  <c r="C49" i="16"/>
  <c r="F48" i="16"/>
  <c r="G48" i="16" s="1"/>
  <c r="E48" i="16"/>
  <c r="D48" i="16"/>
  <c r="C48" i="16"/>
  <c r="F47" i="16"/>
  <c r="G47" i="16" s="1"/>
  <c r="E47" i="16"/>
  <c r="D47" i="16"/>
  <c r="C47" i="16"/>
  <c r="G46" i="16"/>
  <c r="E46" i="16"/>
  <c r="D46" i="16"/>
  <c r="F46" i="16" s="1"/>
  <c r="C46" i="16"/>
  <c r="E45" i="16"/>
  <c r="D45" i="16"/>
  <c r="F45" i="16" s="1"/>
  <c r="G45" i="16" s="1"/>
  <c r="C45" i="16"/>
  <c r="E44" i="16"/>
  <c r="D44" i="16"/>
  <c r="F44" i="16" s="1"/>
  <c r="G44" i="16" s="1"/>
  <c r="C44" i="16"/>
  <c r="E43" i="16"/>
  <c r="D43" i="16"/>
  <c r="F43" i="16" s="1"/>
  <c r="G43" i="16" s="1"/>
  <c r="C43" i="16"/>
  <c r="E42" i="16"/>
  <c r="D42" i="16"/>
  <c r="F42" i="16" s="1"/>
  <c r="G42" i="16" s="1"/>
  <c r="C42" i="16"/>
  <c r="E41" i="16"/>
  <c r="D41" i="16"/>
  <c r="F41" i="16" s="1"/>
  <c r="G41" i="16" s="1"/>
  <c r="C41" i="16"/>
  <c r="E40" i="16"/>
  <c r="D40" i="16"/>
  <c r="F40" i="16" s="1"/>
  <c r="G40" i="16" s="1"/>
  <c r="C40" i="16"/>
  <c r="E39" i="16"/>
  <c r="D39" i="16"/>
  <c r="F39" i="16" s="1"/>
  <c r="G39" i="16" s="1"/>
  <c r="C39" i="16"/>
  <c r="E38" i="16"/>
  <c r="D38" i="16"/>
  <c r="F38" i="16" s="1"/>
  <c r="G38" i="16" s="1"/>
  <c r="C38" i="16"/>
  <c r="E37" i="16"/>
  <c r="D37" i="16"/>
  <c r="F37" i="16" s="1"/>
  <c r="G37" i="16" s="1"/>
  <c r="C37" i="16"/>
  <c r="E36" i="16"/>
  <c r="D36" i="16"/>
  <c r="F36" i="16" s="1"/>
  <c r="G36" i="16" s="1"/>
  <c r="C36" i="16"/>
  <c r="E35" i="16"/>
  <c r="D35" i="16"/>
  <c r="F35" i="16" s="1"/>
  <c r="G35" i="16" s="1"/>
  <c r="C35" i="16"/>
  <c r="E34" i="16"/>
  <c r="D34" i="16"/>
  <c r="F34" i="16" s="1"/>
  <c r="G34" i="16" s="1"/>
  <c r="C34" i="16"/>
  <c r="E33" i="16"/>
  <c r="D33" i="16"/>
  <c r="F33" i="16" s="1"/>
  <c r="G33" i="16" s="1"/>
  <c r="C33" i="16"/>
  <c r="E32" i="16"/>
  <c r="D32" i="16"/>
  <c r="F32" i="16" s="1"/>
  <c r="G32" i="16" s="1"/>
  <c r="C32" i="16"/>
  <c r="E31" i="16"/>
  <c r="D31" i="16"/>
  <c r="F31" i="16" s="1"/>
  <c r="G31" i="16" s="1"/>
  <c r="C31" i="16"/>
  <c r="E30" i="16"/>
  <c r="D30" i="16"/>
  <c r="F30" i="16" s="1"/>
  <c r="G30" i="16" s="1"/>
  <c r="C30" i="16"/>
  <c r="E29" i="16"/>
  <c r="D29" i="16"/>
  <c r="F29" i="16" s="1"/>
  <c r="G29" i="16" s="1"/>
  <c r="C29" i="16"/>
  <c r="E28" i="16"/>
  <c r="D28" i="16"/>
  <c r="F28" i="16" s="1"/>
  <c r="G28" i="16" s="1"/>
  <c r="C28" i="16"/>
  <c r="E27" i="16"/>
  <c r="D27" i="16"/>
  <c r="F27" i="16" s="1"/>
  <c r="G27" i="16" s="1"/>
  <c r="C27" i="16"/>
  <c r="E26" i="16"/>
  <c r="D26" i="16"/>
  <c r="F26" i="16" s="1"/>
  <c r="G26" i="16" s="1"/>
  <c r="C26" i="16"/>
  <c r="E25" i="16"/>
  <c r="D25" i="16"/>
  <c r="F25" i="16" s="1"/>
  <c r="G25" i="16" s="1"/>
  <c r="C25" i="16"/>
  <c r="F24" i="16"/>
  <c r="G24" i="16" s="1"/>
  <c r="E24" i="16"/>
  <c r="D24" i="16"/>
  <c r="C24" i="16"/>
  <c r="F23" i="16"/>
  <c r="G23" i="16" s="1"/>
  <c r="E23" i="16"/>
  <c r="D23" i="16"/>
  <c r="C23" i="16"/>
  <c r="E22" i="16"/>
  <c r="D22" i="16"/>
  <c r="F22" i="16" s="1"/>
  <c r="G22" i="16" s="1"/>
  <c r="C22" i="16"/>
  <c r="E21" i="16"/>
  <c r="D21" i="16"/>
  <c r="F21" i="16" s="1"/>
  <c r="G21" i="16" s="1"/>
  <c r="C21" i="16"/>
  <c r="E20" i="16"/>
  <c r="D20" i="16"/>
  <c r="F20" i="16" s="1"/>
  <c r="G20" i="16" s="1"/>
  <c r="C20" i="16"/>
  <c r="E19" i="16"/>
  <c r="D19" i="16"/>
  <c r="F19" i="16" s="1"/>
  <c r="G19" i="16" s="1"/>
  <c r="C19" i="16"/>
  <c r="E18" i="16"/>
  <c r="D18" i="16"/>
  <c r="F18" i="16" s="1"/>
  <c r="G18" i="16" s="1"/>
  <c r="C18" i="16"/>
  <c r="E17" i="16"/>
  <c r="D17" i="16"/>
  <c r="F17" i="16" s="1"/>
  <c r="G17" i="16" s="1"/>
  <c r="J17" i="16" s="1"/>
  <c r="C17" i="16"/>
  <c r="E16" i="16"/>
  <c r="D16" i="16"/>
  <c r="F16" i="16" s="1"/>
  <c r="G16" i="16" s="1"/>
  <c r="J16" i="16" s="1"/>
  <c r="C16" i="16"/>
  <c r="E15" i="16"/>
  <c r="D15" i="16"/>
  <c r="F15" i="16" s="1"/>
  <c r="G15" i="16" s="1"/>
  <c r="J15" i="16" s="1"/>
  <c r="C15" i="16"/>
  <c r="E14" i="16"/>
  <c r="D14" i="16"/>
  <c r="F14" i="16" s="1"/>
  <c r="G14" i="16" s="1"/>
  <c r="J14" i="16" s="1"/>
  <c r="C14" i="16"/>
  <c r="E13" i="16"/>
  <c r="D13" i="16"/>
  <c r="F13" i="16" s="1"/>
  <c r="G13" i="16" s="1"/>
  <c r="J13" i="16" s="1"/>
  <c r="C13" i="16"/>
  <c r="E12" i="16"/>
  <c r="D12" i="16"/>
  <c r="F12" i="16" s="1"/>
  <c r="G12" i="16" s="1"/>
  <c r="J12" i="16" s="1"/>
  <c r="C12" i="16"/>
  <c r="E11" i="16"/>
  <c r="D11" i="16"/>
  <c r="F11" i="16" s="1"/>
  <c r="G11" i="16" s="1"/>
  <c r="J11" i="16" s="1"/>
  <c r="C11" i="16"/>
  <c r="F10" i="16"/>
  <c r="G10" i="16" s="1"/>
  <c r="J10" i="16" s="1"/>
  <c r="E10" i="16"/>
  <c r="D10" i="16"/>
  <c r="C10" i="16"/>
  <c r="E9" i="15"/>
  <c r="D9" i="15"/>
  <c r="D8" i="15"/>
  <c r="E8" i="15" s="1"/>
  <c r="F8" i="15" s="1"/>
  <c r="D7" i="15"/>
  <c r="E7" i="15" s="1"/>
  <c r="F7" i="15" s="1"/>
  <c r="D6" i="15"/>
  <c r="D5" i="15"/>
  <c r="C9" i="14"/>
  <c r="D9" i="14" s="1"/>
  <c r="C8" i="14"/>
  <c r="D8" i="14" s="1"/>
  <c r="C7" i="14"/>
  <c r="D7" i="14" s="1"/>
  <c r="C6" i="14"/>
  <c r="D6" i="14" s="1"/>
  <c r="E5" i="15" l="1"/>
  <c r="F5" i="15" s="1"/>
  <c r="F9" i="15"/>
  <c r="G10" i="18"/>
  <c r="H10" i="18" s="1"/>
  <c r="H11" i="18"/>
  <c r="H8" i="18"/>
  <c r="G6" i="18"/>
  <c r="H6" i="18" s="1"/>
  <c r="G12" i="18"/>
  <c r="H12" i="18" s="1"/>
  <c r="H9" i="18"/>
  <c r="H7" i="18"/>
  <c r="I10" i="16"/>
  <c r="K10" i="16" s="1"/>
  <c r="H10" i="16"/>
  <c r="E6" i="15"/>
  <c r="F6" i="15" s="1"/>
  <c r="E9" i="14"/>
  <c r="F9" i="14"/>
  <c r="E6" i="14"/>
  <c r="F6" i="14"/>
  <c r="E7" i="14"/>
  <c r="F7" i="14"/>
  <c r="E8" i="14"/>
  <c r="F8" i="14"/>
  <c r="B14" i="12"/>
  <c r="D14" i="12" s="1"/>
  <c r="B13" i="12"/>
  <c r="C13" i="12" s="1"/>
  <c r="B12" i="12"/>
  <c r="C12" i="12" s="1"/>
  <c r="E11" i="12"/>
  <c r="D11" i="12"/>
  <c r="B11" i="12"/>
  <c r="C11" i="12" s="1"/>
  <c r="B10" i="12"/>
  <c r="D10" i="12" s="1"/>
  <c r="B9" i="12"/>
  <c r="E9" i="12" s="1"/>
  <c r="B8" i="12"/>
  <c r="E8" i="12" s="1"/>
  <c r="B7" i="12"/>
  <c r="C7" i="12" s="1"/>
  <c r="E6" i="12"/>
  <c r="B6" i="12"/>
  <c r="D6" i="12" s="1"/>
  <c r="B4" i="12"/>
  <c r="A4" i="12"/>
  <c r="C17" i="11"/>
  <c r="D16" i="11"/>
  <c r="C16" i="11"/>
  <c r="C15" i="11"/>
  <c r="C14" i="11"/>
  <c r="C13" i="11"/>
  <c r="C12" i="11"/>
  <c r="C11" i="11"/>
  <c r="C10" i="11"/>
  <c r="C9" i="11"/>
  <c r="C8" i="11"/>
  <c r="C7" i="11"/>
  <c r="D12" i="12" l="1"/>
  <c r="C14" i="12"/>
  <c r="F14" i="12" s="1"/>
  <c r="E12" i="12"/>
  <c r="F12" i="12" s="1"/>
  <c r="E14" i="12"/>
  <c r="C8" i="12"/>
  <c r="F8" i="12" s="1"/>
  <c r="D7" i="12"/>
  <c r="D8" i="12"/>
  <c r="E10" i="12"/>
  <c r="E7" i="12"/>
  <c r="F7" i="12" s="1"/>
  <c r="F11" i="12"/>
  <c r="C9" i="12"/>
  <c r="F9" i="12" s="1"/>
  <c r="C6" i="12"/>
  <c r="F6" i="12" s="1"/>
  <c r="D9" i="12"/>
  <c r="C10" i="12"/>
  <c r="D13" i="12"/>
  <c r="E13" i="12"/>
  <c r="F13" i="12" s="1"/>
  <c r="F10" i="12" l="1"/>
</calcChain>
</file>

<file path=xl/sharedStrings.xml><?xml version="1.0" encoding="utf-8"?>
<sst xmlns="http://schemas.openxmlformats.org/spreadsheetml/2006/main" count="396" uniqueCount="385">
  <si>
    <t>ID producto</t>
  </si>
  <si>
    <t>Precio</t>
  </si>
  <si>
    <t>Caso 1</t>
  </si>
  <si>
    <t>Caso 2</t>
  </si>
  <si>
    <t>Solución…………….</t>
  </si>
  <si>
    <t>Trabajando con:</t>
  </si>
  <si>
    <t>Auditoria Interna</t>
  </si>
  <si>
    <t>Auditoria    Interna</t>
  </si>
  <si>
    <t>Izquierda 4</t>
  </si>
  <si>
    <t>Derecha 4</t>
  </si>
  <si>
    <t>Espacios</t>
  </si>
  <si>
    <t>Numero de caracteres en el resultado sin espacios</t>
  </si>
  <si>
    <t>Texto 31</t>
  </si>
  <si>
    <r>
      <t xml:space="preserve">Se Pide:  </t>
    </r>
    <r>
      <rPr>
        <b/>
        <sz val="8"/>
        <color rgb="FFFF0000"/>
        <rFont val="Arial"/>
        <family val="2"/>
      </rPr>
      <t>aplicar las siguientes funciones de texto</t>
    </r>
  </si>
  <si>
    <t>Funciones</t>
  </si>
  <si>
    <t>Longitud de A4</t>
  </si>
  <si>
    <t>Longitud de B4</t>
  </si>
  <si>
    <t>Con espacios</t>
  </si>
  <si>
    <t>Sin espacios</t>
  </si>
  <si>
    <t>Descripción de producto</t>
  </si>
  <si>
    <t>Concatenación</t>
  </si>
  <si>
    <t xml:space="preserve">32592100AFES CONTROLLERPENTIUM/100,(2)1GB H 304,00  </t>
  </si>
  <si>
    <t xml:space="preserve">32592100JCP9 DESKTOP UNIT 225,00  </t>
  </si>
  <si>
    <t xml:space="preserve">325927008990 DESKTOP WINDOWS NT 4,0 SERVER 232,00  </t>
  </si>
  <si>
    <t xml:space="preserve">325926008990 DESKTOP WINDOWS NT 4,0 WKST 232,00  </t>
  </si>
  <si>
    <t xml:space="preserve">325921008990 DESKTOP, DOS OS 232,00  </t>
  </si>
  <si>
    <t xml:space="preserve">325922008990 DESKTOP, WINDOWS DESKTOP OS 232,00  </t>
  </si>
  <si>
    <t xml:space="preserve">325925008990 DESKTOP, WINDOWS NT OS 232,00  </t>
  </si>
  <si>
    <t xml:space="preserve">325930008990 MINITOWER, NO OS 232,00  </t>
  </si>
  <si>
    <t xml:space="preserve">32593000KEYY MINI TOWER 232,00  </t>
  </si>
  <si>
    <r>
      <t xml:space="preserve">Se Pide:  </t>
    </r>
    <r>
      <rPr>
        <b/>
        <sz val="8"/>
        <color rgb="FFFF0000"/>
        <rFont val="Arial"/>
        <family val="2"/>
      </rPr>
      <t xml:space="preserve">aplicar las siguientes funciones de texto: </t>
    </r>
  </si>
  <si>
    <t>Semana</t>
  </si>
  <si>
    <t>Tenerife+La Gomera-El Hierro</t>
  </si>
  <si>
    <t>300+150+75</t>
  </si>
  <si>
    <t>Ventas (miles de  €)</t>
  </si>
  <si>
    <t>Informe Ultimas Ventas por Semana e Islas</t>
  </si>
  <si>
    <t>400+180+110</t>
  </si>
  <si>
    <t>500+250+180</t>
  </si>
  <si>
    <t>150+75+35</t>
  </si>
  <si>
    <t>75+15+5</t>
  </si>
  <si>
    <t>Tenerife</t>
  </si>
  <si>
    <t>La Gomera</t>
  </si>
  <si>
    <t>El Hierro</t>
  </si>
  <si>
    <t>Caso 3</t>
  </si>
  <si>
    <r>
      <t xml:space="preserve">Se Pide:  </t>
    </r>
    <r>
      <rPr>
        <b/>
        <sz val="8"/>
        <color rgb="FFFF0000"/>
        <rFont val="Arial"/>
        <family val="2"/>
      </rPr>
      <t>Separar las ventas en columnas</t>
    </r>
  </si>
  <si>
    <t>Espacio 1</t>
  </si>
  <si>
    <t>Espacio 2</t>
  </si>
  <si>
    <t>Nombre</t>
  </si>
  <si>
    <t>Direccion</t>
  </si>
  <si>
    <t>Ana Parrilla 38210 Guimar</t>
  </si>
  <si>
    <t>Carla Prieto 38125 Santa Cruz</t>
  </si>
  <si>
    <t>Juan Nuez 38010 La Orotava</t>
  </si>
  <si>
    <r>
      <t xml:space="preserve">Se Pide:  </t>
    </r>
    <r>
      <rPr>
        <b/>
        <sz val="8"/>
        <color rgb="FFFF0000"/>
        <rFont val="Arial"/>
        <family val="2"/>
      </rPr>
      <t>Separar Nombre y Dirección</t>
    </r>
  </si>
  <si>
    <t>Jose Ignacio 38045 Tejina</t>
  </si>
  <si>
    <t>xa1 304</t>
  </si>
  <si>
    <t>za23 23</t>
  </si>
  <si>
    <t>xa13 4123</t>
  </si>
  <si>
    <t>zzx 12</t>
  </si>
  <si>
    <t>a12q 374</t>
  </si>
  <si>
    <t>Código y Precio</t>
  </si>
  <si>
    <t>Espacio</t>
  </si>
  <si>
    <t>Código</t>
  </si>
  <si>
    <t>Caso 4</t>
  </si>
  <si>
    <r>
      <t xml:space="preserve">Se Pide:  </t>
    </r>
    <r>
      <rPr>
        <b/>
        <sz val="8"/>
        <color rgb="FFFF0000"/>
        <rFont val="Arial"/>
        <family val="2"/>
      </rPr>
      <t>Separar Código y Precio</t>
    </r>
  </si>
  <si>
    <t>http://forecasts.org/data/index.htm</t>
  </si>
  <si>
    <t>Producto Nacional Bruto Real</t>
  </si>
  <si>
    <t>Las columnas C E y G contienen la respuesta</t>
  </si>
  <si>
    <t xml:space="preserve">  FECHA      GNPC96</t>
  </si>
  <si>
    <t>Año</t>
  </si>
  <si>
    <t>Trimestre #</t>
  </si>
  <si>
    <t>Valor PNB</t>
  </si>
  <si>
    <t>1950.1      1618.4</t>
  </si>
  <si>
    <t>1950.2      1667.2</t>
  </si>
  <si>
    <t>1950.3      1733.1</t>
  </si>
  <si>
    <t>1950.4      1763.9</t>
  </si>
  <si>
    <t>1951.1      1782.9</t>
  </si>
  <si>
    <t>1951.2      1814.9</t>
  </si>
  <si>
    <t>1951.3      1851.6</t>
  </si>
  <si>
    <t>1951.4      1855.8</t>
  </si>
  <si>
    <t>1952.1      1876.7</t>
  </si>
  <si>
    <t>1952.2      1878.2</t>
  </si>
  <si>
    <t>1952.3      1889.9</t>
  </si>
  <si>
    <t>1952.4      1951.9</t>
  </si>
  <si>
    <t>1953.1      1987.4</t>
  </si>
  <si>
    <t>1953.2      2004.3</t>
  </si>
  <si>
    <t>1953.3      1990.2</t>
  </si>
  <si>
    <t>1953.4      1958.6</t>
  </si>
  <si>
    <t>1954.1      1949.7</t>
  </si>
  <si>
    <t>1954.2      1952.6</t>
  </si>
  <si>
    <t>1954.3      1973.7</t>
  </si>
  <si>
    <t>1954.4      2014.1</t>
  </si>
  <si>
    <t>1955.1      2071.6</t>
  </si>
  <si>
    <t>1955.2      2104.3</t>
  </si>
  <si>
    <t>1955.3      2132.4</t>
  </si>
  <si>
    <t>1955.4      2143.9</t>
  </si>
  <si>
    <t>1956.1      2136.4</t>
  </si>
  <si>
    <t>1956.2      2152.8</t>
  </si>
  <si>
    <t>1956.3      2150.8</t>
  </si>
  <si>
    <t>1956.4      2184.1</t>
  </si>
  <si>
    <t>1957.1      2198.8</t>
  </si>
  <si>
    <t>1957.2      2195.0</t>
  </si>
  <si>
    <t>1957.3      2215.5</t>
  </si>
  <si>
    <t>1957.4      2189.2</t>
  </si>
  <si>
    <t>1958.1      2131.0</t>
  </si>
  <si>
    <t>1958.2      2143.6</t>
  </si>
  <si>
    <t>1958.3      2190.9</t>
  </si>
  <si>
    <t>1958.4      2239.7</t>
  </si>
  <si>
    <t>1959.1      2286.2</t>
  </si>
  <si>
    <t>1959.2      2345.5</t>
  </si>
  <si>
    <t>1959.3      2345.5</t>
  </si>
  <si>
    <t>1959.4      2354.1</t>
  </si>
  <si>
    <t>1960.1      2405.4</t>
  </si>
  <si>
    <t>1960.2      2393.9</t>
  </si>
  <si>
    <t>1960.3      2398.9</t>
  </si>
  <si>
    <t>1960.4      2369.3</t>
  </si>
  <si>
    <t>1961.1      2383.7</t>
  </si>
  <si>
    <t>1961.2      2427.1</t>
  </si>
  <si>
    <t>1961.3      2467.2</t>
  </si>
  <si>
    <t>1961.4      2517.5</t>
  </si>
  <si>
    <t>1962.1      2561.0</t>
  </si>
  <si>
    <t>1962.2      2590.3</t>
  </si>
  <si>
    <t>1962.3      2615.7</t>
  </si>
  <si>
    <t>1962.4      2625.1</t>
  </si>
  <si>
    <t>1963.1      2654.8</t>
  </si>
  <si>
    <t>1963.2      2688.2</t>
  </si>
  <si>
    <t>1963.3      2739.8</t>
  </si>
  <si>
    <t>1963.4      2760.3</t>
  </si>
  <si>
    <t>1964.1      2823.2</t>
  </si>
  <si>
    <t>1964.2      2855.7</t>
  </si>
  <si>
    <t>1964.3      2894.7</t>
  </si>
  <si>
    <t>1964.4      2900.5</t>
  </si>
  <si>
    <t>1965.1      2974.0</t>
  </si>
  <si>
    <t>1965.2      3014.6</t>
  </si>
  <si>
    <t>1965.3      3073.6</t>
  </si>
  <si>
    <t>1965.4      3144.5</t>
  </si>
  <si>
    <t>1966.1      3222.6</t>
  </si>
  <si>
    <t>1966.2      3234.8</t>
  </si>
  <si>
    <t>1966.3      3254.7</t>
  </si>
  <si>
    <t>1966.4      3283.7</t>
  </si>
  <si>
    <t>1967.1      3313.4</t>
  </si>
  <si>
    <t>1967.2      3310.7</t>
  </si>
  <si>
    <t>1967.3      3336.6</t>
  </si>
  <si>
    <t>1967.4      3360.8</t>
  </si>
  <si>
    <t>1968.1      3429.2</t>
  </si>
  <si>
    <t>1968.2      3488.3</t>
  </si>
  <si>
    <t>1968.3      3513.4</t>
  </si>
  <si>
    <t>1968.4      3528.1</t>
  </si>
  <si>
    <t>1969.1      3582.2</t>
  </si>
  <si>
    <t>1969.2      3590.6</t>
  </si>
  <si>
    <t>1969.3      3610.3</t>
  </si>
  <si>
    <t>1969.4      3593.3</t>
  </si>
  <si>
    <t>1970.1      3589.1</t>
  </si>
  <si>
    <t>1970.2      3597.4</t>
  </si>
  <si>
    <t>1970.3      3628.3</t>
  </si>
  <si>
    <t>1970.4      3587.6</t>
  </si>
  <si>
    <t>1971.1      3691.3</t>
  </si>
  <si>
    <t>1971.2      3712.8</t>
  </si>
  <si>
    <t>1971.3      3738.4</t>
  </si>
  <si>
    <t>1971.4      3749.2</t>
  </si>
  <si>
    <t>1972.1      3823.4</t>
  </si>
  <si>
    <t>1972.2      3910.0</t>
  </si>
  <si>
    <t>1972.3      3950.7</t>
  </si>
  <si>
    <t>1972.4      4018.7</t>
  </si>
  <si>
    <t>1973.1      4125.0</t>
  </si>
  <si>
    <t>1973.2      4168.3</t>
  </si>
  <si>
    <t>1973.3      4158.0</t>
  </si>
  <si>
    <t>1973.4      4192.5</t>
  </si>
  <si>
    <t>1974.1      4168.1</t>
  </si>
  <si>
    <t>1974.2      4176.5</t>
  </si>
  <si>
    <t>1974.3      4126.5</t>
  </si>
  <si>
    <t>1974.4      4098.0</t>
  </si>
  <si>
    <t>1975.1      4040.1</t>
  </si>
  <si>
    <t>1975.2      4075.6</t>
  </si>
  <si>
    <t>1975.3      4148.4</t>
  </si>
  <si>
    <t>1975.4      4206.7</t>
  </si>
  <si>
    <t>1976.1      4304.2</t>
  </si>
  <si>
    <t>1976.2      4341.2</t>
  </si>
  <si>
    <t>1976.3      4362.0</t>
  </si>
  <si>
    <t>1976.4      4398.4</t>
  </si>
  <si>
    <t>1977.1      4457.6</t>
  </si>
  <si>
    <t>1977.2      4535.9</t>
  </si>
  <si>
    <t>1977.3      4616.4</t>
  </si>
  <si>
    <t>1977.4      4616.6</t>
  </si>
  <si>
    <t>1978.1      4636.0</t>
  </si>
  <si>
    <t>1978.2      4804.8</t>
  </si>
  <si>
    <t>1978.3      4854.6</t>
  </si>
  <si>
    <t>1978.4      4925.8</t>
  </si>
  <si>
    <t>1979.1      4939.6</t>
  </si>
  <si>
    <t>1979.2      4949.3</t>
  </si>
  <si>
    <t>1979.3      4995.6</t>
  </si>
  <si>
    <t>1979.4      5011.4</t>
  </si>
  <si>
    <t>1980.1      5028.8</t>
  </si>
  <si>
    <t>1980.2      4922.5</t>
  </si>
  <si>
    <t>1980.3      4911.3</t>
  </si>
  <si>
    <t>1980.4      4986.3</t>
  </si>
  <si>
    <t>1981.1      5086.4</t>
  </si>
  <si>
    <t>1981.2      5048.1</t>
  </si>
  <si>
    <t>1981.3      5110.5</t>
  </si>
  <si>
    <t>1981.4      5056.8</t>
  </si>
  <si>
    <t>1982.1      4969.4</t>
  </si>
  <si>
    <t>1982.2      4996.9</t>
  </si>
  <si>
    <t>1982.3      4963.4</t>
  </si>
  <si>
    <t>1982.4      4964.8</t>
  </si>
  <si>
    <t>1983.1      5021.5</t>
  </si>
  <si>
    <t>1983.2      5142.2</t>
  </si>
  <si>
    <t>1983.3      5233.9</t>
  </si>
  <si>
    <t>1983.4      5342.0</t>
  </si>
  <si>
    <t>1984.1      5452.6</t>
  </si>
  <si>
    <t>1984.2      5544.3</t>
  </si>
  <si>
    <t>1984.3      5591.1</t>
  </si>
  <si>
    <t>1984.4      5627.1</t>
  </si>
  <si>
    <t>1985.1      5664.3</t>
  </si>
  <si>
    <t>1985.2      5710.9</t>
  </si>
  <si>
    <t>1985.3      5788.6</t>
  </si>
  <si>
    <t>1985.4      5839.6</t>
  </si>
  <si>
    <t>1986.1      5887.3</t>
  </si>
  <si>
    <t>1986.2      5901.9</t>
  </si>
  <si>
    <t>1986.3      5959.0</t>
  </si>
  <si>
    <t>1986.4      5981.7</t>
  </si>
  <si>
    <t>1987.1      6027.6</t>
  </si>
  <si>
    <t>1987.2      6095.8</t>
  </si>
  <si>
    <t>1987.3      6145.8</t>
  </si>
  <si>
    <t>1987.4      6254.1</t>
  </si>
  <si>
    <t>1988.1      6302.0</t>
  </si>
  <si>
    <t>1988.2      6372.8</t>
  </si>
  <si>
    <t>1988.3      6402.0</t>
  </si>
  <si>
    <t>1988.4      6487.4</t>
  </si>
  <si>
    <t>1989.1      6565.6</t>
  </si>
  <si>
    <t>1989.2      6599.7</t>
  </si>
  <si>
    <t>1989.3      6633.4</t>
  </si>
  <si>
    <t>1989.4      6663.4</t>
  </si>
  <si>
    <t>1990.1      6743.6</t>
  </si>
  <si>
    <t>1990.2      6760.8</t>
  </si>
  <si>
    <t>1990.3      6742.6</t>
  </si>
  <si>
    <t>1990.4      6713.3</t>
  </si>
  <si>
    <t>1991.1      6667.4</t>
  </si>
  <si>
    <t>1991.2      6692.1</t>
  </si>
  <si>
    <t>1991.3      6704.7</t>
  </si>
  <si>
    <t>1991.4      6749.4</t>
  </si>
  <si>
    <t>1992.1      6811.1</t>
  </si>
  <si>
    <t>1992.2      6873.8</t>
  </si>
  <si>
    <t>1992.3      6923.3</t>
  </si>
  <si>
    <t>1992.4      7015.1</t>
  </si>
  <si>
    <t>1993.1      7020.9</t>
  </si>
  <si>
    <t>1993.2      7056.0</t>
  </si>
  <si>
    <t>1993.3      7092.4</t>
  </si>
  <si>
    <t>1993.4      7182.1</t>
  </si>
  <si>
    <t>1994.1      7249.8</t>
  </si>
  <si>
    <t>1994.2      7346.3</t>
  </si>
  <si>
    <t>1994.3      7385.1</t>
  </si>
  <si>
    <t>1994.4      7476.0</t>
  </si>
  <si>
    <t>1995.1      7510.2</t>
  </si>
  <si>
    <t>1995.2      7528.6</t>
  </si>
  <si>
    <t>1995.3      7572.3</t>
  </si>
  <si>
    <t>1995.4      7645.2</t>
  </si>
  <si>
    <t>1996.1      7703.1</t>
  </si>
  <si>
    <t>1996.2      7820.4</t>
  </si>
  <si>
    <t>1996.3      7853.5</t>
  </si>
  <si>
    <t>1996.4      7947.9</t>
  </si>
  <si>
    <t>1997.1      8025.1</t>
  </si>
  <si>
    <t>1997.2      8145.6</t>
  </si>
  <si>
    <t>1997.3      8225.1</t>
  </si>
  <si>
    <t>1997.4      8276.9</t>
  </si>
  <si>
    <t>1998.1      8405.4</t>
  </si>
  <si>
    <t>1998.2      8448.7</t>
  </si>
  <si>
    <t>1998.3      8517.6</t>
  </si>
  <si>
    <t>1998.4      8662.0</t>
  </si>
  <si>
    <t>1999.1      8755.5</t>
  </si>
  <si>
    <t>1999.2      8801.8</t>
  </si>
  <si>
    <t>1999.3      8906.4</t>
  </si>
  <si>
    <t>1999.4      9071.1</t>
  </si>
  <si>
    <t>2000.1      9119.7</t>
  </si>
  <si>
    <t>2000.2      9233.0</t>
  </si>
  <si>
    <t>2000.3      9238.2</t>
  </si>
  <si>
    <t>2000.4      9274.0</t>
  </si>
  <si>
    <t>2001.1      9241.7</t>
  </si>
  <si>
    <t>2001.2      9224.3</t>
  </si>
  <si>
    <t>2001.3      9199.8</t>
  </si>
  <si>
    <t>2001.4      9283.5</t>
  </si>
  <si>
    <t>2002.1      9367.5</t>
  </si>
  <si>
    <t>2002.2      9379.0</t>
  </si>
  <si>
    <t>Caso 5</t>
  </si>
  <si>
    <r>
      <t xml:space="preserve">Se Pide:  Separar </t>
    </r>
    <r>
      <rPr>
        <b/>
        <sz val="10"/>
        <color rgb="FFFF0000"/>
        <rFont val="Arial"/>
        <family val="2"/>
      </rPr>
      <t xml:space="preserve">Año, trimestre y Valor de PNB </t>
    </r>
  </si>
  <si>
    <t>Elemento</t>
  </si>
  <si>
    <t>Encontrar '</t>
  </si>
  <si>
    <t>Encontrar -</t>
  </si>
  <si>
    <t>Estilo</t>
  </si>
  <si>
    <t>Color</t>
  </si>
  <si>
    <t>Tamaño</t>
  </si>
  <si>
    <t>100's:100-65L</t>
  </si>
  <si>
    <t>100's:100-65XL</t>
  </si>
  <si>
    <t>100's:100-65XXL</t>
  </si>
  <si>
    <t>100's:100-06M</t>
  </si>
  <si>
    <t>100's:100-06L</t>
  </si>
  <si>
    <t>100's:100-06XL</t>
  </si>
  <si>
    <t>100's:100-06XXL</t>
  </si>
  <si>
    <t>100's:100-05M</t>
  </si>
  <si>
    <t>100's:100-05L</t>
  </si>
  <si>
    <t>100's:100-05XL</t>
  </si>
  <si>
    <t>100's:100-05XXL</t>
  </si>
  <si>
    <t>100's:100-04S</t>
  </si>
  <si>
    <t>100's:100-04M</t>
  </si>
  <si>
    <t>100's:100-04L</t>
  </si>
  <si>
    <t>100's:100-04XL</t>
  </si>
  <si>
    <t>100's:100-04XXL</t>
  </si>
  <si>
    <t>100's:100-02S</t>
  </si>
  <si>
    <t>100's:100-02M</t>
  </si>
  <si>
    <t>100's:100-02L</t>
  </si>
  <si>
    <t>100's:100-02XL</t>
  </si>
  <si>
    <t>100's:100-02XXL</t>
  </si>
  <si>
    <t>100's:100-01S</t>
  </si>
  <si>
    <t>100's:100-01M</t>
  </si>
  <si>
    <t>100's:100-01L</t>
  </si>
  <si>
    <t>100's:100-01XL</t>
  </si>
  <si>
    <t>100's:100-01XXL</t>
  </si>
  <si>
    <t>100's:100-25M</t>
  </si>
  <si>
    <t>100's:100-25L</t>
  </si>
  <si>
    <t>100's:100-25XL</t>
  </si>
  <si>
    <t>100's:100-25XXL</t>
  </si>
  <si>
    <t>100's:100-11M</t>
  </si>
  <si>
    <t>100's:100-11L</t>
  </si>
  <si>
    <t>100's:100-11XL</t>
  </si>
  <si>
    <t>100's:100-11XXL</t>
  </si>
  <si>
    <t>125's:125-06M</t>
  </si>
  <si>
    <t>125's:125-06L</t>
  </si>
  <si>
    <t>125's:125-06XL</t>
  </si>
  <si>
    <t>125's:125-06XXL</t>
  </si>
  <si>
    <t>125's:125-05M</t>
  </si>
  <si>
    <t>125's:125-05L</t>
  </si>
  <si>
    <t>125's:125-05XL</t>
  </si>
  <si>
    <t>125's:125-05XXL</t>
  </si>
  <si>
    <t>125's:125-04M</t>
  </si>
  <si>
    <t>125's:125-04L</t>
  </si>
  <si>
    <t>125's:125-04XL</t>
  </si>
  <si>
    <t>125's:125-04XXL</t>
  </si>
  <si>
    <t>125's:125-02S</t>
  </si>
  <si>
    <t>125's:125-02M</t>
  </si>
  <si>
    <t>125's:125-02L</t>
  </si>
  <si>
    <t>125's:125-02XL</t>
  </si>
  <si>
    <t>125's:125-02XXL</t>
  </si>
  <si>
    <t>125's:125-25S</t>
  </si>
  <si>
    <t>125's:125-25M</t>
  </si>
  <si>
    <t>125's:125-25L</t>
  </si>
  <si>
    <t>125's:125-25XL</t>
  </si>
  <si>
    <t>125's:125-11M</t>
  </si>
  <si>
    <t>125's:125-11L</t>
  </si>
  <si>
    <t>125's:125-11XL</t>
  </si>
  <si>
    <t>125's:125-11XXL</t>
  </si>
  <si>
    <t>125's:125-01S</t>
  </si>
  <si>
    <t>125's:125-01M</t>
  </si>
  <si>
    <t>125's:125-01L</t>
  </si>
  <si>
    <t>125's:125-01XL</t>
  </si>
  <si>
    <t>125's:125-01XXL</t>
  </si>
  <si>
    <t>Caso 6</t>
  </si>
  <si>
    <r>
      <t xml:space="preserve">Se Pide:  Separar </t>
    </r>
    <r>
      <rPr>
        <b/>
        <sz val="10"/>
        <color rgb="FFFF0000"/>
        <rFont val="Arial"/>
        <family val="2"/>
      </rPr>
      <t>Estilo-Color-Tamaño</t>
    </r>
  </si>
  <si>
    <t>Último</t>
  </si>
  <si>
    <t>Primero</t>
  </si>
  <si>
    <t>Medio</t>
  </si>
  <si>
    <t>Combinado</t>
  </si>
  <si>
    <t>González Gomez Jose Ignacio</t>
  </si>
  <si>
    <t>Morini Marrero Sandra</t>
  </si>
  <si>
    <t>Luis Pérez Pedro</t>
  </si>
  <si>
    <t>González Soto Carlos</t>
  </si>
  <si>
    <t>Miranda Garcia Silvia</t>
  </si>
  <si>
    <t>Pascual Hernández Benito</t>
  </si>
  <si>
    <t>Cacho Lorca Fermin</t>
  </si>
  <si>
    <t>Castro Peña Juan</t>
  </si>
  <si>
    <t>Vaca Luis Patricia</t>
  </si>
  <si>
    <t>Caso 7</t>
  </si>
  <si>
    <t>Se Pide:  Combinar correctamente los nombres</t>
  </si>
  <si>
    <t>Caso 8</t>
  </si>
  <si>
    <t>LARGO Numero de caracteres</t>
  </si>
  <si>
    <t>EXTRAE Cinco caracteres comenzando en el espacio 2</t>
  </si>
  <si>
    <t>ENCONTRAR primer espacio</t>
  </si>
  <si>
    <t>ENCONTRAR primera r (caso sensitivo)</t>
  </si>
  <si>
    <t>ENCONTRAR primera r (caso no sensitivo)</t>
  </si>
  <si>
    <t>CONCATENAR Combinando nombre y apellido</t>
  </si>
  <si>
    <t>REMPLAZAR Reemplazar g con n</t>
  </si>
  <si>
    <t>VALOR Número 31 Funcion Valor</t>
  </si>
  <si>
    <t>Izquierda, Derecha, Extrae, Valor, Espacios y Largo</t>
  </si>
  <si>
    <t>Funciones:</t>
  </si>
  <si>
    <t>Encontrar - Izquierda - Derecha</t>
  </si>
  <si>
    <t xml:space="preserve">Funciones: </t>
  </si>
  <si>
    <t>Encontrar, Izquierda, Valor, Extrae y Largo</t>
  </si>
  <si>
    <t>Encontrar-Izquierda-Extrae-Largo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</si>
</sst>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\-####"/>
  </numFmts>
  <fonts count="16" x14ac:knownFonts="1">
    <font>
      <sz val="10"/>
      <name val="Times New Roman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u/>
      <sz val="10"/>
      <color indexed="12"/>
      <name val="Arial"/>
      <family val="2"/>
    </font>
    <font>
      <sz val="10"/>
      <name val="Arial Unicode MS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" fillId="2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4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1" applyAlignment="1" applyProtection="1"/>
    <xf numFmtId="0" fontId="12" fillId="0" borderId="0" xfId="0" applyFont="1"/>
    <xf numFmtId="2" fontId="0" fillId="0" borderId="0" xfId="0" applyNumberFormat="1"/>
    <xf numFmtId="0" fontId="0" fillId="0" borderId="0" xfId="0" applyNumberFormat="1"/>
    <xf numFmtId="49" fontId="13" fillId="0" borderId="1" xfId="0" applyNumberFormat="1" applyFont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49" fontId="14" fillId="0" borderId="0" xfId="0" applyNumberFormat="1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3" borderId="0" xfId="0" applyFont="1" applyFill="1"/>
    <xf numFmtId="49" fontId="0" fillId="0" borderId="0" xfId="0" quotePrefix="1" applyNumberForma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forecasts.org/data/index.ht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C26" sqref="C26"/>
    </sheetView>
  </sheetViews>
  <sheetFormatPr baseColWidth="10" defaultColWidth="10.6640625" defaultRowHeight="12.75" x14ac:dyDescent="0.2"/>
  <cols>
    <col min="1" max="1" width="18.5" customWidth="1"/>
    <col min="2" max="2" width="52.6640625" customWidth="1"/>
    <col min="3" max="3" width="16.83203125" customWidth="1"/>
    <col min="4" max="4" width="16.6640625" customWidth="1"/>
  </cols>
  <sheetData>
    <row r="1" spans="1:4" ht="15" x14ac:dyDescent="0.2">
      <c r="A1" s="6" t="s">
        <v>2</v>
      </c>
    </row>
    <row r="3" spans="1:4" ht="15" x14ac:dyDescent="0.2">
      <c r="B3" s="4" t="s">
        <v>13</v>
      </c>
    </row>
    <row r="5" spans="1:4" ht="15" x14ac:dyDescent="0.2">
      <c r="A5" t="s">
        <v>5</v>
      </c>
      <c r="B5" t="s">
        <v>6</v>
      </c>
      <c r="C5" s="4" t="s">
        <v>4</v>
      </c>
    </row>
    <row r="6" spans="1:4" x14ac:dyDescent="0.2">
      <c r="B6" s="7" t="s">
        <v>14</v>
      </c>
    </row>
    <row r="7" spans="1:4" x14ac:dyDescent="0.2">
      <c r="A7" s="24" t="s">
        <v>7</v>
      </c>
      <c r="B7" s="2" t="s">
        <v>8</v>
      </c>
      <c r="C7" t="str">
        <f>LEFT(A7,4)</f>
        <v>Audi</v>
      </c>
    </row>
    <row r="8" spans="1:4" x14ac:dyDescent="0.2">
      <c r="B8" s="2" t="s">
        <v>9</v>
      </c>
      <c r="C8" t="str">
        <f>RIGHT(A7,4)</f>
        <v>erna</v>
      </c>
    </row>
    <row r="9" spans="1:4" x14ac:dyDescent="0.2">
      <c r="B9" s="2" t="s">
        <v>10</v>
      </c>
      <c r="C9" t="str">
        <f>TRIM(A7)</f>
        <v>Auditoria Interna</v>
      </c>
    </row>
    <row r="10" spans="1:4" x14ac:dyDescent="0.2">
      <c r="B10" s="2" t="s">
        <v>371</v>
      </c>
      <c r="C10">
        <f>LEN(A7)</f>
        <v>20</v>
      </c>
    </row>
    <row r="11" spans="1:4" x14ac:dyDescent="0.2">
      <c r="B11" s="2" t="s">
        <v>11</v>
      </c>
      <c r="C11">
        <f>LEN(C9)</f>
        <v>17</v>
      </c>
    </row>
    <row r="12" spans="1:4" x14ac:dyDescent="0.2">
      <c r="B12" s="2" t="s">
        <v>372</v>
      </c>
      <c r="C12" s="5" t="str">
        <f>MID(A7,2,5)</f>
        <v>udito</v>
      </c>
    </row>
    <row r="13" spans="1:4" x14ac:dyDescent="0.2">
      <c r="B13" s="2" t="s">
        <v>373</v>
      </c>
      <c r="C13">
        <f>FIND(" ",A7,1)</f>
        <v>10</v>
      </c>
    </row>
    <row r="14" spans="1:4" x14ac:dyDescent="0.2">
      <c r="B14" s="2" t="s">
        <v>374</v>
      </c>
      <c r="C14">
        <f>FIND("r",A7,1)</f>
        <v>7</v>
      </c>
    </row>
    <row r="15" spans="1:4" x14ac:dyDescent="0.2">
      <c r="B15" s="2" t="s">
        <v>375</v>
      </c>
      <c r="C15">
        <f>SEARCH("r",A7,1)</f>
        <v>7</v>
      </c>
    </row>
    <row r="16" spans="1:4" x14ac:dyDescent="0.2">
      <c r="B16" s="2" t="s">
        <v>376</v>
      </c>
      <c r="C16" t="str">
        <f>A5&amp;" "&amp;B5</f>
        <v>Trabajando con: Auditoria Interna</v>
      </c>
      <c r="D16" t="str">
        <f>CONCATENATE(A5," ",B5)</f>
        <v>Trabajando con: Auditoria Interna</v>
      </c>
    </row>
    <row r="17" spans="1:3" x14ac:dyDescent="0.2">
      <c r="B17" s="2" t="s">
        <v>377</v>
      </c>
      <c r="C17" t="str">
        <f>REPLACE(A7,3,2,"nn")</f>
        <v>Aunntoria    Interna</v>
      </c>
    </row>
    <row r="18" spans="1:3" x14ac:dyDescent="0.2">
      <c r="A18" s="2" t="s">
        <v>12</v>
      </c>
      <c r="B18" s="2" t="s">
        <v>378</v>
      </c>
      <c r="C18">
        <f>VALUE(A19)</f>
        <v>31</v>
      </c>
    </row>
    <row r="19" spans="1:3" x14ac:dyDescent="0.2">
      <c r="A19" s="25">
        <v>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24" sqref="B24"/>
    </sheetView>
  </sheetViews>
  <sheetFormatPr baseColWidth="10" defaultColWidth="10.6640625" defaultRowHeight="12.75" x14ac:dyDescent="0.2"/>
  <cols>
    <col min="1" max="1" width="63.1640625" style="1" customWidth="1"/>
    <col min="2" max="2" width="64.83203125" style="1" customWidth="1"/>
    <col min="3" max="3" width="20.5" style="1" customWidth="1"/>
    <col min="4" max="4" width="18.33203125" style="1" customWidth="1"/>
    <col min="5" max="5" width="42.1640625" style="1" bestFit="1" customWidth="1"/>
    <col min="6" max="6" width="65" style="1" bestFit="1" customWidth="1"/>
    <col min="7" max="16384" width="10.6640625" style="1"/>
  </cols>
  <sheetData>
    <row r="1" spans="1:7" ht="15" x14ac:dyDescent="0.2">
      <c r="A1" s="6" t="s">
        <v>3</v>
      </c>
    </row>
    <row r="2" spans="1:7" ht="15" x14ac:dyDescent="0.2">
      <c r="A2" s="4" t="s">
        <v>30</v>
      </c>
      <c r="B2" s="3" t="s">
        <v>379</v>
      </c>
      <c r="C2" s="4" t="s">
        <v>4</v>
      </c>
    </row>
    <row r="3" spans="1:7" x14ac:dyDescent="0.2">
      <c r="A3" s="1" t="s">
        <v>15</v>
      </c>
      <c r="B3" s="1" t="s">
        <v>16</v>
      </c>
    </row>
    <row r="4" spans="1:7" x14ac:dyDescent="0.2">
      <c r="A4" s="1">
        <f>LEN(A6)</f>
        <v>52</v>
      </c>
      <c r="B4" s="1">
        <f>LEN(B6)</f>
        <v>50</v>
      </c>
    </row>
    <row r="5" spans="1:7" x14ac:dyDescent="0.2">
      <c r="A5" s="1" t="s">
        <v>17</v>
      </c>
      <c r="B5" s="1" t="s">
        <v>18</v>
      </c>
      <c r="C5" s="1" t="s">
        <v>0</v>
      </c>
      <c r="D5" s="1" t="s">
        <v>1</v>
      </c>
      <c r="E5" s="1" t="s">
        <v>19</v>
      </c>
      <c r="F5" s="1" t="s">
        <v>20</v>
      </c>
    </row>
    <row r="6" spans="1:7" x14ac:dyDescent="0.2">
      <c r="A6" s="8" t="s">
        <v>21</v>
      </c>
      <c r="B6" s="8" t="str">
        <f>TRIM(A6)</f>
        <v>32592100AFES CONTROLLERPENTIUM/100,(2)1GB H 304,00</v>
      </c>
      <c r="C6" s="2" t="str">
        <f>LEFT(B6,12)</f>
        <v>32592100AFES</v>
      </c>
      <c r="D6" s="2">
        <f>VALUE((RIGHT(B6,6)))</f>
        <v>304</v>
      </c>
      <c r="E6" s="2" t="str">
        <f>MID(B6,13,LEN(B6)-6-12)</f>
        <v xml:space="preserve"> CONTROLLERPENTIUM/100,(2)1GB H </v>
      </c>
      <c r="F6" s="2" t="str">
        <f>CONCATENATE(C6,E6,D6)</f>
        <v>32592100AFES CONTROLLERPENTIUM/100,(2)1GB H 304</v>
      </c>
      <c r="G6" s="2"/>
    </row>
    <row r="7" spans="1:7" x14ac:dyDescent="0.2">
      <c r="A7" s="8" t="s">
        <v>22</v>
      </c>
      <c r="B7" s="8" t="str">
        <f t="shared" ref="B7:B14" si="0">TRIM(A7)</f>
        <v>32592100JCP9 DESKTOP UNIT 225,00</v>
      </c>
      <c r="C7" s="2" t="str">
        <f t="shared" ref="C7:C14" si="1">LEFT(B7,12)</f>
        <v>32592100JCP9</v>
      </c>
      <c r="D7" s="2">
        <f t="shared" ref="D7:D14" si="2">VALUE(RIGHT(B7,6))</f>
        <v>225</v>
      </c>
      <c r="E7" s="2" t="str">
        <f t="shared" ref="E7:E14" si="3">MID(B7,13,LEN(B7)-6-12)</f>
        <v xml:space="preserve"> DESKTOP UNIT </v>
      </c>
      <c r="F7" s="2" t="str">
        <f t="shared" ref="F7:F14" si="4">CONCATENATE(C7,E7,D7)</f>
        <v>32592100JCP9 DESKTOP UNIT 225</v>
      </c>
      <c r="G7" s="2"/>
    </row>
    <row r="8" spans="1:7" x14ac:dyDescent="0.2">
      <c r="A8" s="8" t="s">
        <v>23</v>
      </c>
      <c r="B8" s="8" t="str">
        <f t="shared" si="0"/>
        <v>325927008990 DESKTOP WINDOWS NT 4,0 SERVER 232,00</v>
      </c>
      <c r="C8" s="2" t="str">
        <f t="shared" si="1"/>
        <v>325927008990</v>
      </c>
      <c r="D8" s="2">
        <f t="shared" si="2"/>
        <v>232</v>
      </c>
      <c r="E8" s="2" t="str">
        <f t="shared" si="3"/>
        <v xml:space="preserve"> DESKTOP WINDOWS NT 4,0 SERVER </v>
      </c>
      <c r="F8" s="2" t="str">
        <f t="shared" si="4"/>
        <v>325927008990 DESKTOP WINDOWS NT 4,0 SERVER 232</v>
      </c>
      <c r="G8" s="2"/>
    </row>
    <row r="9" spans="1:7" x14ac:dyDescent="0.2">
      <c r="A9" s="8" t="s">
        <v>24</v>
      </c>
      <c r="B9" s="8" t="str">
        <f t="shared" si="0"/>
        <v>325926008990 DESKTOP WINDOWS NT 4,0 WKST 232,00</v>
      </c>
      <c r="C9" s="2" t="str">
        <f t="shared" si="1"/>
        <v>325926008990</v>
      </c>
      <c r="D9" s="2">
        <f t="shared" si="2"/>
        <v>232</v>
      </c>
      <c r="E9" s="2" t="str">
        <f t="shared" si="3"/>
        <v xml:space="preserve"> DESKTOP WINDOWS NT 4,0 WKST </v>
      </c>
      <c r="F9" s="2" t="str">
        <f t="shared" si="4"/>
        <v>325926008990 DESKTOP WINDOWS NT 4,0 WKST 232</v>
      </c>
      <c r="G9" s="2"/>
    </row>
    <row r="10" spans="1:7" x14ac:dyDescent="0.2">
      <c r="A10" s="8" t="s">
        <v>25</v>
      </c>
      <c r="B10" s="8" t="str">
        <f t="shared" si="0"/>
        <v>325921008990 DESKTOP, DOS OS 232,00</v>
      </c>
      <c r="C10" s="2" t="str">
        <f t="shared" si="1"/>
        <v>325921008990</v>
      </c>
      <c r="D10" s="2">
        <f t="shared" si="2"/>
        <v>232</v>
      </c>
      <c r="E10" s="2" t="str">
        <f t="shared" si="3"/>
        <v xml:space="preserve"> DESKTOP, DOS OS </v>
      </c>
      <c r="F10" s="2" t="str">
        <f t="shared" si="4"/>
        <v>325921008990 DESKTOP, DOS OS 232</v>
      </c>
      <c r="G10" s="2"/>
    </row>
    <row r="11" spans="1:7" x14ac:dyDescent="0.2">
      <c r="A11" s="8" t="s">
        <v>26</v>
      </c>
      <c r="B11" s="8" t="str">
        <f t="shared" si="0"/>
        <v>325922008990 DESKTOP, WINDOWS DESKTOP OS 232,00</v>
      </c>
      <c r="C11" s="2" t="str">
        <f t="shared" si="1"/>
        <v>325922008990</v>
      </c>
      <c r="D11" s="2">
        <f t="shared" si="2"/>
        <v>232</v>
      </c>
      <c r="E11" s="2" t="str">
        <f t="shared" si="3"/>
        <v xml:space="preserve"> DESKTOP, WINDOWS DESKTOP OS </v>
      </c>
      <c r="F11" s="2" t="str">
        <f t="shared" si="4"/>
        <v>325922008990 DESKTOP, WINDOWS DESKTOP OS 232</v>
      </c>
      <c r="G11" s="2"/>
    </row>
    <row r="12" spans="1:7" x14ac:dyDescent="0.2">
      <c r="A12" s="8" t="s">
        <v>27</v>
      </c>
      <c r="B12" s="8" t="str">
        <f t="shared" si="0"/>
        <v>325925008990 DESKTOP, WINDOWS NT OS 232,00</v>
      </c>
      <c r="C12" s="2" t="str">
        <f t="shared" si="1"/>
        <v>325925008990</v>
      </c>
      <c r="D12" s="2">
        <f t="shared" si="2"/>
        <v>232</v>
      </c>
      <c r="E12" s="2" t="str">
        <f t="shared" si="3"/>
        <v xml:space="preserve"> DESKTOP, WINDOWS NT OS </v>
      </c>
      <c r="F12" s="2" t="str">
        <f t="shared" si="4"/>
        <v>325925008990 DESKTOP, WINDOWS NT OS 232</v>
      </c>
      <c r="G12" s="2"/>
    </row>
    <row r="13" spans="1:7" x14ac:dyDescent="0.2">
      <c r="A13" s="8" t="s">
        <v>28</v>
      </c>
      <c r="B13" s="8" t="str">
        <f t="shared" si="0"/>
        <v>325930008990 MINITOWER, NO OS 232,00</v>
      </c>
      <c r="C13" s="2" t="str">
        <f t="shared" si="1"/>
        <v>325930008990</v>
      </c>
      <c r="D13" s="2">
        <f t="shared" si="2"/>
        <v>232</v>
      </c>
      <c r="E13" s="2" t="str">
        <f t="shared" si="3"/>
        <v xml:space="preserve"> MINITOWER, NO OS </v>
      </c>
      <c r="F13" s="2" t="str">
        <f t="shared" si="4"/>
        <v>325930008990 MINITOWER, NO OS 232</v>
      </c>
      <c r="G13" s="2"/>
    </row>
    <row r="14" spans="1:7" x14ac:dyDescent="0.2">
      <c r="A14" s="8" t="s">
        <v>29</v>
      </c>
      <c r="B14" s="8" t="str">
        <f t="shared" si="0"/>
        <v>32593000KEYY MINI TOWER 232,00</v>
      </c>
      <c r="C14" s="2" t="str">
        <f t="shared" si="1"/>
        <v>32593000KEYY</v>
      </c>
      <c r="D14" s="2">
        <f t="shared" si="2"/>
        <v>232</v>
      </c>
      <c r="E14" s="2" t="str">
        <f t="shared" si="3"/>
        <v xml:space="preserve"> MINI TOWER </v>
      </c>
      <c r="F14" s="2" t="str">
        <f t="shared" si="4"/>
        <v>32593000KEYY MINI TOWER 232</v>
      </c>
      <c r="G14" s="2"/>
    </row>
    <row r="15" spans="1:7" x14ac:dyDescent="0.2">
      <c r="A15" s="2"/>
      <c r="B15" s="2"/>
      <c r="C15" s="2"/>
      <c r="D15" s="2"/>
      <c r="E15" s="2"/>
      <c r="F15" s="2"/>
      <c r="G1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37" sqref="E37"/>
    </sheetView>
  </sheetViews>
  <sheetFormatPr baseColWidth="10" defaultColWidth="10.6640625" defaultRowHeight="12.75" x14ac:dyDescent="0.2"/>
  <cols>
    <col min="2" max="2" width="34.1640625" bestFit="1" customWidth="1"/>
    <col min="5" max="5" width="19.83203125" customWidth="1"/>
    <col min="6" max="6" width="19.1640625" customWidth="1"/>
  </cols>
  <sheetData>
    <row r="1" spans="1:6" ht="15" x14ac:dyDescent="0.2">
      <c r="A1" s="6" t="s">
        <v>43</v>
      </c>
    </row>
    <row r="2" spans="1:6" x14ac:dyDescent="0.2">
      <c r="B2" s="26" t="s">
        <v>380</v>
      </c>
      <c r="C2" s="9" t="s">
        <v>381</v>
      </c>
    </row>
    <row r="4" spans="1:6" ht="15" x14ac:dyDescent="0.2">
      <c r="A4" s="4" t="s">
        <v>52</v>
      </c>
      <c r="E4" s="4" t="s">
        <v>4</v>
      </c>
    </row>
    <row r="5" spans="1:6" x14ac:dyDescent="0.2">
      <c r="C5" s="2" t="s">
        <v>45</v>
      </c>
      <c r="D5" s="2" t="s">
        <v>46</v>
      </c>
      <c r="E5" s="2" t="s">
        <v>47</v>
      </c>
      <c r="F5" s="2" t="s">
        <v>48</v>
      </c>
    </row>
    <row r="6" spans="1:6" x14ac:dyDescent="0.2">
      <c r="B6" t="s">
        <v>53</v>
      </c>
      <c r="C6">
        <f>FIND(" ",B6,1)</f>
        <v>5</v>
      </c>
      <c r="D6">
        <f>FIND(" ",B6,C6+1)</f>
        <v>13</v>
      </c>
      <c r="E6" t="str">
        <f>LEFT(B6,D6-1)</f>
        <v>Jose Ignacio</v>
      </c>
      <c r="F6" t="str">
        <f>RIGHT(B6,LEN(B6)-D6)</f>
        <v>38045 Tejina</v>
      </c>
    </row>
    <row r="7" spans="1:6" x14ac:dyDescent="0.2">
      <c r="B7" t="s">
        <v>49</v>
      </c>
      <c r="C7">
        <f>FIND(" ",B7,1)</f>
        <v>4</v>
      </c>
      <c r="D7">
        <f>FIND(" ",B7,C7+1)</f>
        <v>13</v>
      </c>
      <c r="E7" t="str">
        <f>LEFT(B7,D7-1)</f>
        <v>Ana Parrilla</v>
      </c>
      <c r="F7" t="str">
        <f>RIGHT(B7,LEN(B7)-D7)</f>
        <v>38210 Guimar</v>
      </c>
    </row>
    <row r="8" spans="1:6" x14ac:dyDescent="0.2">
      <c r="B8" t="s">
        <v>50</v>
      </c>
      <c r="C8">
        <f>FIND(" ",B8,1)</f>
        <v>6</v>
      </c>
      <c r="D8">
        <f>FIND(" ",B8,C8+1)</f>
        <v>13</v>
      </c>
      <c r="E8" t="str">
        <f>LEFT(B8,D8-1)</f>
        <v>Carla Prieto</v>
      </c>
      <c r="F8" t="str">
        <f>RIGHT(B8,LEN(B8)-D8)</f>
        <v>38125 Santa Cruz</v>
      </c>
    </row>
    <row r="9" spans="1:6" x14ac:dyDescent="0.2">
      <c r="B9" t="s">
        <v>51</v>
      </c>
      <c r="C9">
        <f>FIND(" ",B9,1)</f>
        <v>5</v>
      </c>
      <c r="D9">
        <f>FIND(" ",B9,C9+1)</f>
        <v>10</v>
      </c>
      <c r="E9" t="str">
        <f>LEFT(B9,D9-1)</f>
        <v>Juan Nuez</v>
      </c>
      <c r="F9" t="str">
        <f>RIGHT(B9,LEN(B9)-D9)</f>
        <v>38010 La Orotava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14" sqref="C14"/>
    </sheetView>
  </sheetViews>
  <sheetFormatPr baseColWidth="10" defaultRowHeight="12.75" x14ac:dyDescent="0.2"/>
  <cols>
    <col min="3" max="3" width="8.1640625" bestFit="1" customWidth="1"/>
    <col min="4" max="5" width="8" customWidth="1"/>
  </cols>
  <sheetData>
    <row r="1" spans="1:6" ht="15" x14ac:dyDescent="0.2">
      <c r="A1" s="6" t="s">
        <v>62</v>
      </c>
      <c r="B1" s="6"/>
      <c r="C1" s="9" t="s">
        <v>382</v>
      </c>
      <c r="E1" s="9" t="s">
        <v>383</v>
      </c>
    </row>
    <row r="2" spans="1:6" ht="15" x14ac:dyDescent="0.2">
      <c r="A2" s="4" t="s">
        <v>63</v>
      </c>
      <c r="E2" s="4" t="s">
        <v>4</v>
      </c>
    </row>
    <row r="3" spans="1:6" x14ac:dyDescent="0.2">
      <c r="B3" s="20" t="s">
        <v>59</v>
      </c>
      <c r="D3" s="20" t="s">
        <v>60</v>
      </c>
      <c r="E3" s="20" t="s">
        <v>61</v>
      </c>
      <c r="F3" s="20" t="s">
        <v>1</v>
      </c>
    </row>
    <row r="4" spans="1:6" x14ac:dyDescent="0.2">
      <c r="B4" s="20"/>
      <c r="D4" s="20"/>
      <c r="E4" s="20"/>
      <c r="F4" s="20"/>
    </row>
    <row r="5" spans="1:6" x14ac:dyDescent="0.2">
      <c r="B5" t="s">
        <v>54</v>
      </c>
      <c r="D5">
        <f>FIND(" ",B5,1)</f>
        <v>4</v>
      </c>
      <c r="E5" t="str">
        <f>LEFT(B5,D5-1)</f>
        <v>xa1</v>
      </c>
      <c r="F5">
        <f>VALUE(MID(B5,D5+1,LEN(B5)-LEN(E5)-1))</f>
        <v>304</v>
      </c>
    </row>
    <row r="6" spans="1:6" x14ac:dyDescent="0.2">
      <c r="B6" t="s">
        <v>55</v>
      </c>
      <c r="D6">
        <f>FIND(" ",B6,1)</f>
        <v>5</v>
      </c>
      <c r="E6" t="str">
        <f>LEFT(B6,D6-1)</f>
        <v>za23</v>
      </c>
      <c r="F6">
        <f>VALUE(MID(B6,D6+1,LEN(B6)-LEN(E6)-1))</f>
        <v>23</v>
      </c>
    </row>
    <row r="7" spans="1:6" x14ac:dyDescent="0.2">
      <c r="B7" t="s">
        <v>56</v>
      </c>
      <c r="D7">
        <f>FIND(" ",B7,1)</f>
        <v>5</v>
      </c>
      <c r="E7" t="str">
        <f>LEFT(B7,D7-1)</f>
        <v>xa13</v>
      </c>
      <c r="F7">
        <f>VALUE(MID(B7,D7+1,LEN(B7)-LEN(E7)-1))</f>
        <v>4123</v>
      </c>
    </row>
    <row r="8" spans="1:6" x14ac:dyDescent="0.2">
      <c r="B8" t="s">
        <v>57</v>
      </c>
      <c r="D8">
        <f>FIND(" ",B8,1)</f>
        <v>4</v>
      </c>
      <c r="E8" t="str">
        <f>LEFT(B8,D8-1)</f>
        <v>zzx</v>
      </c>
      <c r="F8">
        <f>VALUE(MID(B8,D8+1,LEN(B8)-LEN(E8)-1))</f>
        <v>12</v>
      </c>
    </row>
    <row r="9" spans="1:6" x14ac:dyDescent="0.2">
      <c r="B9" t="s">
        <v>58</v>
      </c>
      <c r="D9">
        <f>FIND(" ",B9,1)</f>
        <v>5</v>
      </c>
      <c r="E9" t="str">
        <f>LEFT(B9,D9-1)</f>
        <v>a12q</v>
      </c>
      <c r="F9">
        <f>VALUE(MID(B9,D9+1,LEN(B9)-LEN(E9)-1))</f>
        <v>374</v>
      </c>
    </row>
  </sheetData>
  <mergeCells count="4">
    <mergeCell ref="B3:B4"/>
    <mergeCell ref="D3:D4"/>
    <mergeCell ref="E3:E4"/>
    <mergeCell ref="F3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9"/>
  <sheetViews>
    <sheetView workbookViewId="0">
      <selection activeCell="J10" sqref="J10"/>
    </sheetView>
  </sheetViews>
  <sheetFormatPr baseColWidth="10" defaultColWidth="10.6640625" defaultRowHeight="12.75" x14ac:dyDescent="0.2"/>
  <cols>
    <col min="1" max="1" width="25.83203125" customWidth="1"/>
    <col min="2" max="2" width="9.6640625" customWidth="1"/>
    <col min="4" max="4" width="14.83203125" bestFit="1" customWidth="1"/>
    <col min="5" max="5" width="14.83203125" customWidth="1"/>
  </cols>
  <sheetData>
    <row r="1" spans="1:12" ht="15" x14ac:dyDescent="0.2">
      <c r="A1" s="6" t="s">
        <v>281</v>
      </c>
      <c r="B1" s="12"/>
    </row>
    <row r="4" spans="1:12" ht="15" x14ac:dyDescent="0.3">
      <c r="A4" s="12" t="s">
        <v>64</v>
      </c>
      <c r="B4" s="13"/>
    </row>
    <row r="5" spans="1:12" ht="15" x14ac:dyDescent="0.3">
      <c r="A5" s="13" t="s">
        <v>65</v>
      </c>
      <c r="B5" s="13"/>
    </row>
    <row r="6" spans="1:12" ht="15" x14ac:dyDescent="0.3">
      <c r="A6" s="21" t="s">
        <v>282</v>
      </c>
      <c r="B6" s="13"/>
      <c r="C6" s="4" t="s">
        <v>4</v>
      </c>
    </row>
    <row r="7" spans="1:12" x14ac:dyDescent="0.2">
      <c r="A7" s="21"/>
      <c r="H7" s="2" t="s">
        <v>66</v>
      </c>
    </row>
    <row r="8" spans="1:12" ht="15" x14ac:dyDescent="0.3">
      <c r="A8" s="13" t="s">
        <v>67</v>
      </c>
      <c r="B8" s="13"/>
    </row>
    <row r="9" spans="1:12" x14ac:dyDescent="0.2">
      <c r="C9" t="s">
        <v>68</v>
      </c>
      <c r="E9" t="s">
        <v>69</v>
      </c>
      <c r="J9" t="s">
        <v>70</v>
      </c>
    </row>
    <row r="10" spans="1:12" ht="15" x14ac:dyDescent="0.3">
      <c r="A10" s="13" t="s">
        <v>71</v>
      </c>
      <c r="B10" s="13"/>
      <c r="C10" t="str">
        <f t="shared" ref="C10:C73" si="0">LEFT(A10,4)</f>
        <v>1950</v>
      </c>
      <c r="D10" t="str">
        <f t="shared" ref="D10:D73" si="1">TRIM(A10)</f>
        <v>1950.1 1618.4</v>
      </c>
      <c r="E10">
        <f t="shared" ref="E10:E73" si="2">VALUE(MID(A10,6,1))</f>
        <v>1</v>
      </c>
      <c r="F10" t="str">
        <f>MID(D10,8,8)</f>
        <v>1618.4</v>
      </c>
      <c r="G10" s="14" t="str">
        <f>F10</f>
        <v>1618.4</v>
      </c>
      <c r="H10">
        <f>SEARCH(".",G10)</f>
        <v>5</v>
      </c>
      <c r="I10" t="str">
        <f>REPLACE(G10,SEARCH(".",G10),1,",")</f>
        <v>1618,4</v>
      </c>
      <c r="J10">
        <f t="shared" ref="J10:J17" si="3">VALUE(REPLACE(G10,SEARCH(".",G10),1,","))</f>
        <v>1618.4</v>
      </c>
      <c r="K10">
        <f>VALUE(I10)</f>
        <v>1618.4</v>
      </c>
      <c r="L10">
        <f>VALUE(I10)</f>
        <v>1618.4</v>
      </c>
    </row>
    <row r="11" spans="1:12" ht="15" x14ac:dyDescent="0.3">
      <c r="A11" s="13" t="s">
        <v>72</v>
      </c>
      <c r="B11" s="13"/>
      <c r="C11" t="str">
        <f t="shared" si="0"/>
        <v>1950</v>
      </c>
      <c r="D11" t="str">
        <f t="shared" si="1"/>
        <v>1950.2 1667.2</v>
      </c>
      <c r="E11">
        <f t="shared" si="2"/>
        <v>2</v>
      </c>
      <c r="F11" t="str">
        <f t="shared" ref="F11:F74" si="4">MID(D11,8,8)</f>
        <v>1667.2</v>
      </c>
      <c r="G11" t="str">
        <f t="shared" ref="G11:G74" si="5">F11</f>
        <v>1667.2</v>
      </c>
      <c r="J11">
        <f t="shared" si="3"/>
        <v>1667.2</v>
      </c>
    </row>
    <row r="12" spans="1:12" ht="15" x14ac:dyDescent="0.3">
      <c r="A12" s="13" t="s">
        <v>73</v>
      </c>
      <c r="B12" s="13"/>
      <c r="C12" t="str">
        <f t="shared" si="0"/>
        <v>1950</v>
      </c>
      <c r="D12" t="str">
        <f t="shared" si="1"/>
        <v>1950.3 1733.1</v>
      </c>
      <c r="E12">
        <f t="shared" si="2"/>
        <v>3</v>
      </c>
      <c r="F12" t="str">
        <f t="shared" si="4"/>
        <v>1733.1</v>
      </c>
      <c r="G12" t="str">
        <f t="shared" si="5"/>
        <v>1733.1</v>
      </c>
      <c r="J12">
        <f t="shared" si="3"/>
        <v>1733.1</v>
      </c>
    </row>
    <row r="13" spans="1:12" ht="15" x14ac:dyDescent="0.3">
      <c r="A13" s="13" t="s">
        <v>74</v>
      </c>
      <c r="B13" s="13"/>
      <c r="C13" t="str">
        <f t="shared" si="0"/>
        <v>1950</v>
      </c>
      <c r="D13" t="str">
        <f t="shared" si="1"/>
        <v>1950.4 1763.9</v>
      </c>
      <c r="E13">
        <f t="shared" si="2"/>
        <v>4</v>
      </c>
      <c r="F13" t="str">
        <f t="shared" si="4"/>
        <v>1763.9</v>
      </c>
      <c r="G13" t="str">
        <f t="shared" si="5"/>
        <v>1763.9</v>
      </c>
      <c r="J13">
        <f t="shared" si="3"/>
        <v>1763.9</v>
      </c>
    </row>
    <row r="14" spans="1:12" ht="15" x14ac:dyDescent="0.3">
      <c r="A14" s="13" t="s">
        <v>75</v>
      </c>
      <c r="B14" s="13"/>
      <c r="C14" t="str">
        <f t="shared" si="0"/>
        <v>1951</v>
      </c>
      <c r="D14" t="str">
        <f t="shared" si="1"/>
        <v>1951.1 1782.9</v>
      </c>
      <c r="E14">
        <f t="shared" si="2"/>
        <v>1</v>
      </c>
      <c r="F14" t="str">
        <f t="shared" si="4"/>
        <v>1782.9</v>
      </c>
      <c r="G14" t="str">
        <f t="shared" si="5"/>
        <v>1782.9</v>
      </c>
      <c r="J14">
        <f t="shared" si="3"/>
        <v>1782.9</v>
      </c>
    </row>
    <row r="15" spans="1:12" ht="15" x14ac:dyDescent="0.3">
      <c r="A15" s="13" t="s">
        <v>76</v>
      </c>
      <c r="B15" s="13"/>
      <c r="C15" t="str">
        <f t="shared" si="0"/>
        <v>1951</v>
      </c>
      <c r="D15" t="str">
        <f t="shared" si="1"/>
        <v>1951.2 1814.9</v>
      </c>
      <c r="E15">
        <f t="shared" si="2"/>
        <v>2</v>
      </c>
      <c r="F15" t="str">
        <f t="shared" si="4"/>
        <v>1814.9</v>
      </c>
      <c r="G15" t="str">
        <f t="shared" si="5"/>
        <v>1814.9</v>
      </c>
      <c r="J15">
        <f t="shared" si="3"/>
        <v>1814.9</v>
      </c>
    </row>
    <row r="16" spans="1:12" ht="15" x14ac:dyDescent="0.3">
      <c r="A16" s="13" t="s">
        <v>77</v>
      </c>
      <c r="B16" s="13"/>
      <c r="C16" t="str">
        <f t="shared" si="0"/>
        <v>1951</v>
      </c>
      <c r="D16" t="str">
        <f t="shared" si="1"/>
        <v>1951.3 1851.6</v>
      </c>
      <c r="E16">
        <f t="shared" si="2"/>
        <v>3</v>
      </c>
      <c r="F16" t="str">
        <f t="shared" si="4"/>
        <v>1851.6</v>
      </c>
      <c r="G16" t="str">
        <f t="shared" si="5"/>
        <v>1851.6</v>
      </c>
      <c r="J16">
        <f t="shared" si="3"/>
        <v>1851.6</v>
      </c>
    </row>
    <row r="17" spans="1:10" ht="15" x14ac:dyDescent="0.3">
      <c r="A17" s="13" t="s">
        <v>78</v>
      </c>
      <c r="B17" s="13"/>
      <c r="C17" t="str">
        <f t="shared" si="0"/>
        <v>1951</v>
      </c>
      <c r="D17" t="str">
        <f t="shared" si="1"/>
        <v>1951.4 1855.8</v>
      </c>
      <c r="E17">
        <f t="shared" si="2"/>
        <v>4</v>
      </c>
      <c r="F17" t="str">
        <f t="shared" si="4"/>
        <v>1855.8</v>
      </c>
      <c r="G17" t="str">
        <f t="shared" si="5"/>
        <v>1855.8</v>
      </c>
      <c r="J17">
        <f t="shared" si="3"/>
        <v>1855.8</v>
      </c>
    </row>
    <row r="18" spans="1:10" ht="15" x14ac:dyDescent="0.3">
      <c r="A18" s="13" t="s">
        <v>79</v>
      </c>
      <c r="B18" s="13"/>
      <c r="C18" t="str">
        <f t="shared" si="0"/>
        <v>1952</v>
      </c>
      <c r="D18" t="str">
        <f t="shared" si="1"/>
        <v>1952.1 1876.7</v>
      </c>
      <c r="E18">
        <f t="shared" si="2"/>
        <v>1</v>
      </c>
      <c r="F18" t="str">
        <f t="shared" si="4"/>
        <v>1876.7</v>
      </c>
      <c r="G18" t="str">
        <f t="shared" si="5"/>
        <v>1876.7</v>
      </c>
    </row>
    <row r="19" spans="1:10" ht="15" x14ac:dyDescent="0.3">
      <c r="A19" s="13" t="s">
        <v>80</v>
      </c>
      <c r="B19" s="13"/>
      <c r="C19" t="str">
        <f t="shared" si="0"/>
        <v>1952</v>
      </c>
      <c r="D19" t="str">
        <f t="shared" si="1"/>
        <v>1952.2 1878.2</v>
      </c>
      <c r="E19">
        <f t="shared" si="2"/>
        <v>2</v>
      </c>
      <c r="F19" t="str">
        <f t="shared" si="4"/>
        <v>1878.2</v>
      </c>
      <c r="G19" t="str">
        <f t="shared" si="5"/>
        <v>1878.2</v>
      </c>
    </row>
    <row r="20" spans="1:10" ht="15" x14ac:dyDescent="0.3">
      <c r="A20" s="13" t="s">
        <v>81</v>
      </c>
      <c r="B20" s="13"/>
      <c r="C20" t="str">
        <f t="shared" si="0"/>
        <v>1952</v>
      </c>
      <c r="D20" t="str">
        <f t="shared" si="1"/>
        <v>1952.3 1889.9</v>
      </c>
      <c r="E20">
        <f t="shared" si="2"/>
        <v>3</v>
      </c>
      <c r="F20" t="str">
        <f t="shared" si="4"/>
        <v>1889.9</v>
      </c>
      <c r="G20" t="str">
        <f t="shared" si="5"/>
        <v>1889.9</v>
      </c>
    </row>
    <row r="21" spans="1:10" ht="15" x14ac:dyDescent="0.3">
      <c r="A21" s="13" t="s">
        <v>82</v>
      </c>
      <c r="B21" s="13"/>
      <c r="C21" t="str">
        <f t="shared" si="0"/>
        <v>1952</v>
      </c>
      <c r="D21" t="str">
        <f t="shared" si="1"/>
        <v>1952.4 1951.9</v>
      </c>
      <c r="E21">
        <f t="shared" si="2"/>
        <v>4</v>
      </c>
      <c r="F21" t="str">
        <f t="shared" si="4"/>
        <v>1951.9</v>
      </c>
      <c r="G21" t="str">
        <f t="shared" si="5"/>
        <v>1951.9</v>
      </c>
    </row>
    <row r="22" spans="1:10" ht="15" x14ac:dyDescent="0.3">
      <c r="A22" s="13" t="s">
        <v>83</v>
      </c>
      <c r="B22" s="13"/>
      <c r="C22" t="str">
        <f t="shared" si="0"/>
        <v>1953</v>
      </c>
      <c r="D22" t="str">
        <f t="shared" si="1"/>
        <v>1953.1 1987.4</v>
      </c>
      <c r="E22">
        <f t="shared" si="2"/>
        <v>1</v>
      </c>
      <c r="F22" t="str">
        <f t="shared" si="4"/>
        <v>1987.4</v>
      </c>
      <c r="G22" t="str">
        <f t="shared" si="5"/>
        <v>1987.4</v>
      </c>
    </row>
    <row r="23" spans="1:10" ht="15" x14ac:dyDescent="0.3">
      <c r="A23" s="13" t="s">
        <v>84</v>
      </c>
      <c r="B23" s="13"/>
      <c r="C23" t="str">
        <f t="shared" si="0"/>
        <v>1953</v>
      </c>
      <c r="D23" t="str">
        <f t="shared" si="1"/>
        <v>1953.2 2004.3</v>
      </c>
      <c r="E23">
        <f t="shared" si="2"/>
        <v>2</v>
      </c>
      <c r="F23" t="str">
        <f t="shared" si="4"/>
        <v>2004.3</v>
      </c>
      <c r="G23" t="str">
        <f t="shared" si="5"/>
        <v>2004.3</v>
      </c>
    </row>
    <row r="24" spans="1:10" ht="15" x14ac:dyDescent="0.3">
      <c r="A24" s="13" t="s">
        <v>85</v>
      </c>
      <c r="B24" s="13"/>
      <c r="C24" t="str">
        <f t="shared" si="0"/>
        <v>1953</v>
      </c>
      <c r="D24" t="str">
        <f t="shared" si="1"/>
        <v>1953.3 1990.2</v>
      </c>
      <c r="E24">
        <f t="shared" si="2"/>
        <v>3</v>
      </c>
      <c r="F24" t="str">
        <f t="shared" si="4"/>
        <v>1990.2</v>
      </c>
      <c r="G24" t="str">
        <f t="shared" si="5"/>
        <v>1990.2</v>
      </c>
    </row>
    <row r="25" spans="1:10" ht="15" x14ac:dyDescent="0.3">
      <c r="A25" s="13" t="s">
        <v>86</v>
      </c>
      <c r="B25" s="13"/>
      <c r="C25" t="str">
        <f t="shared" si="0"/>
        <v>1953</v>
      </c>
      <c r="D25" t="str">
        <f t="shared" si="1"/>
        <v>1953.4 1958.6</v>
      </c>
      <c r="E25">
        <f t="shared" si="2"/>
        <v>4</v>
      </c>
      <c r="F25" t="str">
        <f t="shared" si="4"/>
        <v>1958.6</v>
      </c>
      <c r="G25" t="str">
        <f t="shared" si="5"/>
        <v>1958.6</v>
      </c>
    </row>
    <row r="26" spans="1:10" ht="15" x14ac:dyDescent="0.3">
      <c r="A26" s="13" t="s">
        <v>87</v>
      </c>
      <c r="B26" s="13"/>
      <c r="C26" t="str">
        <f t="shared" si="0"/>
        <v>1954</v>
      </c>
      <c r="D26" t="str">
        <f t="shared" si="1"/>
        <v>1954.1 1949.7</v>
      </c>
      <c r="E26">
        <f t="shared" si="2"/>
        <v>1</v>
      </c>
      <c r="F26" t="str">
        <f t="shared" si="4"/>
        <v>1949.7</v>
      </c>
      <c r="G26" t="str">
        <f t="shared" si="5"/>
        <v>1949.7</v>
      </c>
    </row>
    <row r="27" spans="1:10" ht="15" x14ac:dyDescent="0.3">
      <c r="A27" s="13" t="s">
        <v>88</v>
      </c>
      <c r="B27" s="13"/>
      <c r="C27" t="str">
        <f t="shared" si="0"/>
        <v>1954</v>
      </c>
      <c r="D27" t="str">
        <f t="shared" si="1"/>
        <v>1954.2 1952.6</v>
      </c>
      <c r="E27">
        <f t="shared" si="2"/>
        <v>2</v>
      </c>
      <c r="F27" t="str">
        <f t="shared" si="4"/>
        <v>1952.6</v>
      </c>
      <c r="G27" t="str">
        <f t="shared" si="5"/>
        <v>1952.6</v>
      </c>
    </row>
    <row r="28" spans="1:10" ht="15" x14ac:dyDescent="0.3">
      <c r="A28" s="13" t="s">
        <v>89</v>
      </c>
      <c r="B28" s="13"/>
      <c r="C28" t="str">
        <f t="shared" si="0"/>
        <v>1954</v>
      </c>
      <c r="D28" t="str">
        <f t="shared" si="1"/>
        <v>1954.3 1973.7</v>
      </c>
      <c r="E28">
        <f t="shared" si="2"/>
        <v>3</v>
      </c>
      <c r="F28" t="str">
        <f t="shared" si="4"/>
        <v>1973.7</v>
      </c>
      <c r="G28" t="str">
        <f t="shared" si="5"/>
        <v>1973.7</v>
      </c>
    </row>
    <row r="29" spans="1:10" ht="15" x14ac:dyDescent="0.3">
      <c r="A29" s="13" t="s">
        <v>90</v>
      </c>
      <c r="B29" s="13"/>
      <c r="C29" t="str">
        <f t="shared" si="0"/>
        <v>1954</v>
      </c>
      <c r="D29" t="str">
        <f t="shared" si="1"/>
        <v>1954.4 2014.1</v>
      </c>
      <c r="E29">
        <f t="shared" si="2"/>
        <v>4</v>
      </c>
      <c r="F29" t="str">
        <f t="shared" si="4"/>
        <v>2014.1</v>
      </c>
      <c r="G29" t="str">
        <f t="shared" si="5"/>
        <v>2014.1</v>
      </c>
    </row>
    <row r="30" spans="1:10" ht="15" x14ac:dyDescent="0.3">
      <c r="A30" s="13" t="s">
        <v>91</v>
      </c>
      <c r="B30" s="13"/>
      <c r="C30" t="str">
        <f t="shared" si="0"/>
        <v>1955</v>
      </c>
      <c r="D30" t="str">
        <f t="shared" si="1"/>
        <v>1955.1 2071.6</v>
      </c>
      <c r="E30">
        <f t="shared" si="2"/>
        <v>1</v>
      </c>
      <c r="F30" t="str">
        <f t="shared" si="4"/>
        <v>2071.6</v>
      </c>
      <c r="G30" t="str">
        <f t="shared" si="5"/>
        <v>2071.6</v>
      </c>
    </row>
    <row r="31" spans="1:10" ht="15" x14ac:dyDescent="0.3">
      <c r="A31" s="13" t="s">
        <v>92</v>
      </c>
      <c r="B31" s="13"/>
      <c r="C31" t="str">
        <f t="shared" si="0"/>
        <v>1955</v>
      </c>
      <c r="D31" t="str">
        <f t="shared" si="1"/>
        <v>1955.2 2104.3</v>
      </c>
      <c r="E31">
        <f t="shared" si="2"/>
        <v>2</v>
      </c>
      <c r="F31" t="str">
        <f t="shared" si="4"/>
        <v>2104.3</v>
      </c>
      <c r="G31" t="str">
        <f t="shared" si="5"/>
        <v>2104.3</v>
      </c>
    </row>
    <row r="32" spans="1:10" ht="15" x14ac:dyDescent="0.3">
      <c r="A32" s="13" t="s">
        <v>93</v>
      </c>
      <c r="B32" s="13"/>
      <c r="C32" t="str">
        <f t="shared" si="0"/>
        <v>1955</v>
      </c>
      <c r="D32" t="str">
        <f t="shared" si="1"/>
        <v>1955.3 2132.4</v>
      </c>
      <c r="E32">
        <f t="shared" si="2"/>
        <v>3</v>
      </c>
      <c r="F32" t="str">
        <f t="shared" si="4"/>
        <v>2132.4</v>
      </c>
      <c r="G32" t="str">
        <f t="shared" si="5"/>
        <v>2132.4</v>
      </c>
    </row>
    <row r="33" spans="1:7" ht="15" x14ac:dyDescent="0.3">
      <c r="A33" s="13" t="s">
        <v>94</v>
      </c>
      <c r="B33" s="13"/>
      <c r="C33" t="str">
        <f t="shared" si="0"/>
        <v>1955</v>
      </c>
      <c r="D33" t="str">
        <f t="shared" si="1"/>
        <v>1955.4 2143.9</v>
      </c>
      <c r="E33">
        <f t="shared" si="2"/>
        <v>4</v>
      </c>
      <c r="F33" t="str">
        <f t="shared" si="4"/>
        <v>2143.9</v>
      </c>
      <c r="G33" t="str">
        <f t="shared" si="5"/>
        <v>2143.9</v>
      </c>
    </row>
    <row r="34" spans="1:7" ht="15" x14ac:dyDescent="0.3">
      <c r="A34" s="13" t="s">
        <v>95</v>
      </c>
      <c r="B34" s="13"/>
      <c r="C34" t="str">
        <f t="shared" si="0"/>
        <v>1956</v>
      </c>
      <c r="D34" t="str">
        <f t="shared" si="1"/>
        <v>1956.1 2136.4</v>
      </c>
      <c r="E34">
        <f t="shared" si="2"/>
        <v>1</v>
      </c>
      <c r="F34" t="str">
        <f t="shared" si="4"/>
        <v>2136.4</v>
      </c>
      <c r="G34" t="str">
        <f t="shared" si="5"/>
        <v>2136.4</v>
      </c>
    </row>
    <row r="35" spans="1:7" ht="15" x14ac:dyDescent="0.3">
      <c r="A35" s="13" t="s">
        <v>96</v>
      </c>
      <c r="B35" s="13"/>
      <c r="C35" t="str">
        <f t="shared" si="0"/>
        <v>1956</v>
      </c>
      <c r="D35" t="str">
        <f t="shared" si="1"/>
        <v>1956.2 2152.8</v>
      </c>
      <c r="E35">
        <f t="shared" si="2"/>
        <v>2</v>
      </c>
      <c r="F35" t="str">
        <f t="shared" si="4"/>
        <v>2152.8</v>
      </c>
      <c r="G35" t="str">
        <f t="shared" si="5"/>
        <v>2152.8</v>
      </c>
    </row>
    <row r="36" spans="1:7" ht="15" x14ac:dyDescent="0.3">
      <c r="A36" s="13" t="s">
        <v>97</v>
      </c>
      <c r="B36" s="13"/>
      <c r="C36" t="str">
        <f t="shared" si="0"/>
        <v>1956</v>
      </c>
      <c r="D36" t="str">
        <f t="shared" si="1"/>
        <v>1956.3 2150.8</v>
      </c>
      <c r="E36">
        <f t="shared" si="2"/>
        <v>3</v>
      </c>
      <c r="F36" t="str">
        <f t="shared" si="4"/>
        <v>2150.8</v>
      </c>
      <c r="G36" t="str">
        <f t="shared" si="5"/>
        <v>2150.8</v>
      </c>
    </row>
    <row r="37" spans="1:7" ht="15" x14ac:dyDescent="0.3">
      <c r="A37" s="13" t="s">
        <v>98</v>
      </c>
      <c r="B37" s="13"/>
      <c r="C37" t="str">
        <f t="shared" si="0"/>
        <v>1956</v>
      </c>
      <c r="D37" t="str">
        <f t="shared" si="1"/>
        <v>1956.4 2184.1</v>
      </c>
      <c r="E37">
        <f t="shared" si="2"/>
        <v>4</v>
      </c>
      <c r="F37" t="str">
        <f t="shared" si="4"/>
        <v>2184.1</v>
      </c>
      <c r="G37" t="str">
        <f t="shared" si="5"/>
        <v>2184.1</v>
      </c>
    </row>
    <row r="38" spans="1:7" ht="15" x14ac:dyDescent="0.3">
      <c r="A38" s="13" t="s">
        <v>99</v>
      </c>
      <c r="B38" s="13"/>
      <c r="C38" t="str">
        <f t="shared" si="0"/>
        <v>1957</v>
      </c>
      <c r="D38" t="str">
        <f t="shared" si="1"/>
        <v>1957.1 2198.8</v>
      </c>
      <c r="E38">
        <f t="shared" si="2"/>
        <v>1</v>
      </c>
      <c r="F38" t="str">
        <f t="shared" si="4"/>
        <v>2198.8</v>
      </c>
      <c r="G38" t="str">
        <f t="shared" si="5"/>
        <v>2198.8</v>
      </c>
    </row>
    <row r="39" spans="1:7" ht="15" x14ac:dyDescent="0.3">
      <c r="A39" s="13" t="s">
        <v>100</v>
      </c>
      <c r="B39" s="13"/>
      <c r="C39" t="str">
        <f t="shared" si="0"/>
        <v>1957</v>
      </c>
      <c r="D39" t="str">
        <f t="shared" si="1"/>
        <v>1957.2 2195.0</v>
      </c>
      <c r="E39">
        <f t="shared" si="2"/>
        <v>2</v>
      </c>
      <c r="F39" t="str">
        <f t="shared" si="4"/>
        <v>2195.0</v>
      </c>
      <c r="G39" t="str">
        <f t="shared" si="5"/>
        <v>2195.0</v>
      </c>
    </row>
    <row r="40" spans="1:7" ht="15" x14ac:dyDescent="0.3">
      <c r="A40" s="13" t="s">
        <v>101</v>
      </c>
      <c r="B40" s="13"/>
      <c r="C40" t="str">
        <f t="shared" si="0"/>
        <v>1957</v>
      </c>
      <c r="D40" t="str">
        <f t="shared" si="1"/>
        <v>1957.3 2215.5</v>
      </c>
      <c r="E40">
        <f t="shared" si="2"/>
        <v>3</v>
      </c>
      <c r="F40" t="str">
        <f t="shared" si="4"/>
        <v>2215.5</v>
      </c>
      <c r="G40" t="str">
        <f t="shared" si="5"/>
        <v>2215.5</v>
      </c>
    </row>
    <row r="41" spans="1:7" ht="15" x14ac:dyDescent="0.3">
      <c r="A41" s="13" t="s">
        <v>102</v>
      </c>
      <c r="B41" s="13"/>
      <c r="C41" t="str">
        <f t="shared" si="0"/>
        <v>1957</v>
      </c>
      <c r="D41" t="str">
        <f t="shared" si="1"/>
        <v>1957.4 2189.2</v>
      </c>
      <c r="E41">
        <f t="shared" si="2"/>
        <v>4</v>
      </c>
      <c r="F41" t="str">
        <f t="shared" si="4"/>
        <v>2189.2</v>
      </c>
      <c r="G41" t="str">
        <f t="shared" si="5"/>
        <v>2189.2</v>
      </c>
    </row>
    <row r="42" spans="1:7" ht="15" x14ac:dyDescent="0.3">
      <c r="A42" s="13" t="s">
        <v>103</v>
      </c>
      <c r="B42" s="13"/>
      <c r="C42" t="str">
        <f t="shared" si="0"/>
        <v>1958</v>
      </c>
      <c r="D42" t="str">
        <f t="shared" si="1"/>
        <v>1958.1 2131.0</v>
      </c>
      <c r="E42">
        <f t="shared" si="2"/>
        <v>1</v>
      </c>
      <c r="F42" t="str">
        <f t="shared" si="4"/>
        <v>2131.0</v>
      </c>
      <c r="G42" t="str">
        <f t="shared" si="5"/>
        <v>2131.0</v>
      </c>
    </row>
    <row r="43" spans="1:7" ht="15" x14ac:dyDescent="0.3">
      <c r="A43" s="13" t="s">
        <v>104</v>
      </c>
      <c r="B43" s="13"/>
      <c r="C43" t="str">
        <f t="shared" si="0"/>
        <v>1958</v>
      </c>
      <c r="D43" t="str">
        <f t="shared" si="1"/>
        <v>1958.2 2143.6</v>
      </c>
      <c r="E43">
        <f t="shared" si="2"/>
        <v>2</v>
      </c>
      <c r="F43" t="str">
        <f t="shared" si="4"/>
        <v>2143.6</v>
      </c>
      <c r="G43" t="str">
        <f t="shared" si="5"/>
        <v>2143.6</v>
      </c>
    </row>
    <row r="44" spans="1:7" ht="15" x14ac:dyDescent="0.3">
      <c r="A44" s="13" t="s">
        <v>105</v>
      </c>
      <c r="B44" s="13"/>
      <c r="C44" t="str">
        <f t="shared" si="0"/>
        <v>1958</v>
      </c>
      <c r="D44" t="str">
        <f t="shared" si="1"/>
        <v>1958.3 2190.9</v>
      </c>
      <c r="E44">
        <f t="shared" si="2"/>
        <v>3</v>
      </c>
      <c r="F44" t="str">
        <f t="shared" si="4"/>
        <v>2190.9</v>
      </c>
      <c r="G44" t="str">
        <f t="shared" si="5"/>
        <v>2190.9</v>
      </c>
    </row>
    <row r="45" spans="1:7" ht="15" x14ac:dyDescent="0.3">
      <c r="A45" s="13" t="s">
        <v>106</v>
      </c>
      <c r="B45" s="13"/>
      <c r="C45" t="str">
        <f t="shared" si="0"/>
        <v>1958</v>
      </c>
      <c r="D45" t="str">
        <f t="shared" si="1"/>
        <v>1958.4 2239.7</v>
      </c>
      <c r="E45">
        <f t="shared" si="2"/>
        <v>4</v>
      </c>
      <c r="F45" t="str">
        <f t="shared" si="4"/>
        <v>2239.7</v>
      </c>
      <c r="G45" t="str">
        <f t="shared" si="5"/>
        <v>2239.7</v>
      </c>
    </row>
    <row r="46" spans="1:7" ht="15" x14ac:dyDescent="0.3">
      <c r="A46" s="13" t="s">
        <v>107</v>
      </c>
      <c r="B46" s="13"/>
      <c r="C46" t="str">
        <f t="shared" si="0"/>
        <v>1959</v>
      </c>
      <c r="D46" t="str">
        <f t="shared" si="1"/>
        <v>1959.1 2286.2</v>
      </c>
      <c r="E46">
        <f t="shared" si="2"/>
        <v>1</v>
      </c>
      <c r="F46" t="str">
        <f t="shared" si="4"/>
        <v>2286.2</v>
      </c>
      <c r="G46" t="str">
        <f t="shared" si="5"/>
        <v>2286.2</v>
      </c>
    </row>
    <row r="47" spans="1:7" ht="15" x14ac:dyDescent="0.3">
      <c r="A47" s="13" t="s">
        <v>108</v>
      </c>
      <c r="B47" s="13"/>
      <c r="C47" t="str">
        <f t="shared" si="0"/>
        <v>1959</v>
      </c>
      <c r="D47" t="str">
        <f t="shared" si="1"/>
        <v>1959.2 2345.5</v>
      </c>
      <c r="E47">
        <f t="shared" si="2"/>
        <v>2</v>
      </c>
      <c r="F47" t="str">
        <f t="shared" si="4"/>
        <v>2345.5</v>
      </c>
      <c r="G47" t="str">
        <f t="shared" si="5"/>
        <v>2345.5</v>
      </c>
    </row>
    <row r="48" spans="1:7" ht="15" x14ac:dyDescent="0.3">
      <c r="A48" s="13" t="s">
        <v>109</v>
      </c>
      <c r="B48" s="13"/>
      <c r="C48" t="str">
        <f t="shared" si="0"/>
        <v>1959</v>
      </c>
      <c r="D48" t="str">
        <f t="shared" si="1"/>
        <v>1959.3 2345.5</v>
      </c>
      <c r="E48">
        <f t="shared" si="2"/>
        <v>3</v>
      </c>
      <c r="F48" t="str">
        <f t="shared" si="4"/>
        <v>2345.5</v>
      </c>
      <c r="G48" t="str">
        <f t="shared" si="5"/>
        <v>2345.5</v>
      </c>
    </row>
    <row r="49" spans="1:7" ht="15" x14ac:dyDescent="0.3">
      <c r="A49" s="13" t="s">
        <v>110</v>
      </c>
      <c r="B49" s="13"/>
      <c r="C49" t="str">
        <f t="shared" si="0"/>
        <v>1959</v>
      </c>
      <c r="D49" t="str">
        <f t="shared" si="1"/>
        <v>1959.4 2354.1</v>
      </c>
      <c r="E49">
        <f t="shared" si="2"/>
        <v>4</v>
      </c>
      <c r="F49" t="str">
        <f t="shared" si="4"/>
        <v>2354.1</v>
      </c>
      <c r="G49" t="str">
        <f t="shared" si="5"/>
        <v>2354.1</v>
      </c>
    </row>
    <row r="50" spans="1:7" ht="15" x14ac:dyDescent="0.3">
      <c r="A50" s="13" t="s">
        <v>111</v>
      </c>
      <c r="B50" s="13"/>
      <c r="C50" t="str">
        <f t="shared" si="0"/>
        <v>1960</v>
      </c>
      <c r="D50" t="str">
        <f t="shared" si="1"/>
        <v>1960.1 2405.4</v>
      </c>
      <c r="E50">
        <f t="shared" si="2"/>
        <v>1</v>
      </c>
      <c r="F50" t="str">
        <f t="shared" si="4"/>
        <v>2405.4</v>
      </c>
      <c r="G50" t="str">
        <f t="shared" si="5"/>
        <v>2405.4</v>
      </c>
    </row>
    <row r="51" spans="1:7" ht="15" x14ac:dyDescent="0.3">
      <c r="A51" s="13" t="s">
        <v>112</v>
      </c>
      <c r="B51" s="13"/>
      <c r="C51" t="str">
        <f t="shared" si="0"/>
        <v>1960</v>
      </c>
      <c r="D51" t="str">
        <f t="shared" si="1"/>
        <v>1960.2 2393.9</v>
      </c>
      <c r="E51">
        <f t="shared" si="2"/>
        <v>2</v>
      </c>
      <c r="F51" t="str">
        <f t="shared" si="4"/>
        <v>2393.9</v>
      </c>
      <c r="G51" t="str">
        <f t="shared" si="5"/>
        <v>2393.9</v>
      </c>
    </row>
    <row r="52" spans="1:7" ht="15" x14ac:dyDescent="0.3">
      <c r="A52" s="13" t="s">
        <v>113</v>
      </c>
      <c r="B52" s="13"/>
      <c r="C52" t="str">
        <f t="shared" si="0"/>
        <v>1960</v>
      </c>
      <c r="D52" t="str">
        <f t="shared" si="1"/>
        <v>1960.3 2398.9</v>
      </c>
      <c r="E52">
        <f t="shared" si="2"/>
        <v>3</v>
      </c>
      <c r="F52" t="str">
        <f t="shared" si="4"/>
        <v>2398.9</v>
      </c>
      <c r="G52" t="str">
        <f t="shared" si="5"/>
        <v>2398.9</v>
      </c>
    </row>
    <row r="53" spans="1:7" ht="15" x14ac:dyDescent="0.3">
      <c r="A53" s="13" t="s">
        <v>114</v>
      </c>
      <c r="B53" s="13"/>
      <c r="C53" t="str">
        <f t="shared" si="0"/>
        <v>1960</v>
      </c>
      <c r="D53" t="str">
        <f t="shared" si="1"/>
        <v>1960.4 2369.3</v>
      </c>
      <c r="E53">
        <f t="shared" si="2"/>
        <v>4</v>
      </c>
      <c r="F53" t="str">
        <f t="shared" si="4"/>
        <v>2369.3</v>
      </c>
      <c r="G53" t="str">
        <f t="shared" si="5"/>
        <v>2369.3</v>
      </c>
    </row>
    <row r="54" spans="1:7" ht="15" x14ac:dyDescent="0.3">
      <c r="A54" s="13" t="s">
        <v>115</v>
      </c>
      <c r="B54" s="13"/>
      <c r="C54" t="str">
        <f t="shared" si="0"/>
        <v>1961</v>
      </c>
      <c r="D54" t="str">
        <f t="shared" si="1"/>
        <v>1961.1 2383.7</v>
      </c>
      <c r="E54">
        <f t="shared" si="2"/>
        <v>1</v>
      </c>
      <c r="F54" t="str">
        <f t="shared" si="4"/>
        <v>2383.7</v>
      </c>
      <c r="G54" t="str">
        <f t="shared" si="5"/>
        <v>2383.7</v>
      </c>
    </row>
    <row r="55" spans="1:7" ht="15" x14ac:dyDescent="0.3">
      <c r="A55" s="13" t="s">
        <v>116</v>
      </c>
      <c r="B55" s="13"/>
      <c r="C55" t="str">
        <f t="shared" si="0"/>
        <v>1961</v>
      </c>
      <c r="D55" t="str">
        <f t="shared" si="1"/>
        <v>1961.2 2427.1</v>
      </c>
      <c r="E55">
        <f t="shared" si="2"/>
        <v>2</v>
      </c>
      <c r="F55" t="str">
        <f t="shared" si="4"/>
        <v>2427.1</v>
      </c>
      <c r="G55" t="str">
        <f t="shared" si="5"/>
        <v>2427.1</v>
      </c>
    </row>
    <row r="56" spans="1:7" ht="15" x14ac:dyDescent="0.3">
      <c r="A56" s="13" t="s">
        <v>117</v>
      </c>
      <c r="B56" s="13"/>
      <c r="C56" t="str">
        <f t="shared" si="0"/>
        <v>1961</v>
      </c>
      <c r="D56" t="str">
        <f t="shared" si="1"/>
        <v>1961.3 2467.2</v>
      </c>
      <c r="E56">
        <f t="shared" si="2"/>
        <v>3</v>
      </c>
      <c r="F56" t="str">
        <f t="shared" si="4"/>
        <v>2467.2</v>
      </c>
      <c r="G56" t="str">
        <f t="shared" si="5"/>
        <v>2467.2</v>
      </c>
    </row>
    <row r="57" spans="1:7" ht="15" x14ac:dyDescent="0.3">
      <c r="A57" s="13" t="s">
        <v>118</v>
      </c>
      <c r="B57" s="13"/>
      <c r="C57" t="str">
        <f t="shared" si="0"/>
        <v>1961</v>
      </c>
      <c r="D57" t="str">
        <f t="shared" si="1"/>
        <v>1961.4 2517.5</v>
      </c>
      <c r="E57">
        <f t="shared" si="2"/>
        <v>4</v>
      </c>
      <c r="F57" t="str">
        <f t="shared" si="4"/>
        <v>2517.5</v>
      </c>
      <c r="G57" t="str">
        <f t="shared" si="5"/>
        <v>2517.5</v>
      </c>
    </row>
    <row r="58" spans="1:7" ht="15" x14ac:dyDescent="0.3">
      <c r="A58" s="13" t="s">
        <v>119</v>
      </c>
      <c r="B58" s="13"/>
      <c r="C58" t="str">
        <f t="shared" si="0"/>
        <v>1962</v>
      </c>
      <c r="D58" t="str">
        <f t="shared" si="1"/>
        <v>1962.1 2561.0</v>
      </c>
      <c r="E58">
        <f t="shared" si="2"/>
        <v>1</v>
      </c>
      <c r="F58" t="str">
        <f t="shared" si="4"/>
        <v>2561.0</v>
      </c>
      <c r="G58" t="str">
        <f t="shared" si="5"/>
        <v>2561.0</v>
      </c>
    </row>
    <row r="59" spans="1:7" ht="15" x14ac:dyDescent="0.3">
      <c r="A59" s="13" t="s">
        <v>120</v>
      </c>
      <c r="B59" s="13"/>
      <c r="C59" t="str">
        <f t="shared" si="0"/>
        <v>1962</v>
      </c>
      <c r="D59" t="str">
        <f t="shared" si="1"/>
        <v>1962.2 2590.3</v>
      </c>
      <c r="E59">
        <f t="shared" si="2"/>
        <v>2</v>
      </c>
      <c r="F59" t="str">
        <f t="shared" si="4"/>
        <v>2590.3</v>
      </c>
      <c r="G59" t="str">
        <f t="shared" si="5"/>
        <v>2590.3</v>
      </c>
    </row>
    <row r="60" spans="1:7" ht="15" x14ac:dyDescent="0.3">
      <c r="A60" s="13" t="s">
        <v>121</v>
      </c>
      <c r="B60" s="13"/>
      <c r="C60" t="str">
        <f t="shared" si="0"/>
        <v>1962</v>
      </c>
      <c r="D60" t="str">
        <f t="shared" si="1"/>
        <v>1962.3 2615.7</v>
      </c>
      <c r="E60">
        <f t="shared" si="2"/>
        <v>3</v>
      </c>
      <c r="F60" t="str">
        <f t="shared" si="4"/>
        <v>2615.7</v>
      </c>
      <c r="G60" t="str">
        <f t="shared" si="5"/>
        <v>2615.7</v>
      </c>
    </row>
    <row r="61" spans="1:7" ht="15" x14ac:dyDescent="0.3">
      <c r="A61" s="13" t="s">
        <v>122</v>
      </c>
      <c r="B61" s="13"/>
      <c r="C61" t="str">
        <f t="shared" si="0"/>
        <v>1962</v>
      </c>
      <c r="D61" t="str">
        <f t="shared" si="1"/>
        <v>1962.4 2625.1</v>
      </c>
      <c r="E61">
        <f t="shared" si="2"/>
        <v>4</v>
      </c>
      <c r="F61" t="str">
        <f t="shared" si="4"/>
        <v>2625.1</v>
      </c>
      <c r="G61" t="str">
        <f t="shared" si="5"/>
        <v>2625.1</v>
      </c>
    </row>
    <row r="62" spans="1:7" ht="15" x14ac:dyDescent="0.3">
      <c r="A62" s="13" t="s">
        <v>123</v>
      </c>
      <c r="B62" s="13"/>
      <c r="C62" t="str">
        <f t="shared" si="0"/>
        <v>1963</v>
      </c>
      <c r="D62" t="str">
        <f t="shared" si="1"/>
        <v>1963.1 2654.8</v>
      </c>
      <c r="E62">
        <f t="shared" si="2"/>
        <v>1</v>
      </c>
      <c r="F62" t="str">
        <f t="shared" si="4"/>
        <v>2654.8</v>
      </c>
      <c r="G62" t="str">
        <f t="shared" si="5"/>
        <v>2654.8</v>
      </c>
    </row>
    <row r="63" spans="1:7" ht="15" x14ac:dyDescent="0.3">
      <c r="A63" s="13" t="s">
        <v>124</v>
      </c>
      <c r="B63" s="13"/>
      <c r="C63" t="str">
        <f t="shared" si="0"/>
        <v>1963</v>
      </c>
      <c r="D63" t="str">
        <f t="shared" si="1"/>
        <v>1963.2 2688.2</v>
      </c>
      <c r="E63">
        <f t="shared" si="2"/>
        <v>2</v>
      </c>
      <c r="F63" t="str">
        <f t="shared" si="4"/>
        <v>2688.2</v>
      </c>
      <c r="G63" t="str">
        <f t="shared" si="5"/>
        <v>2688.2</v>
      </c>
    </row>
    <row r="64" spans="1:7" ht="15" x14ac:dyDescent="0.3">
      <c r="A64" s="13" t="s">
        <v>125</v>
      </c>
      <c r="B64" s="13"/>
      <c r="C64" t="str">
        <f t="shared" si="0"/>
        <v>1963</v>
      </c>
      <c r="D64" t="str">
        <f t="shared" si="1"/>
        <v>1963.3 2739.8</v>
      </c>
      <c r="E64">
        <f t="shared" si="2"/>
        <v>3</v>
      </c>
      <c r="F64" t="str">
        <f t="shared" si="4"/>
        <v>2739.8</v>
      </c>
      <c r="G64" t="str">
        <f t="shared" si="5"/>
        <v>2739.8</v>
      </c>
    </row>
    <row r="65" spans="1:7" ht="15" x14ac:dyDescent="0.3">
      <c r="A65" s="13" t="s">
        <v>126</v>
      </c>
      <c r="B65" s="13"/>
      <c r="C65" t="str">
        <f t="shared" si="0"/>
        <v>1963</v>
      </c>
      <c r="D65" t="str">
        <f t="shared" si="1"/>
        <v>1963.4 2760.3</v>
      </c>
      <c r="E65">
        <f t="shared" si="2"/>
        <v>4</v>
      </c>
      <c r="F65" t="str">
        <f t="shared" si="4"/>
        <v>2760.3</v>
      </c>
      <c r="G65" t="str">
        <f t="shared" si="5"/>
        <v>2760.3</v>
      </c>
    </row>
    <row r="66" spans="1:7" ht="15" x14ac:dyDescent="0.3">
      <c r="A66" s="13" t="s">
        <v>127</v>
      </c>
      <c r="B66" s="13"/>
      <c r="C66" t="str">
        <f t="shared" si="0"/>
        <v>1964</v>
      </c>
      <c r="D66" t="str">
        <f t="shared" si="1"/>
        <v>1964.1 2823.2</v>
      </c>
      <c r="E66">
        <f t="shared" si="2"/>
        <v>1</v>
      </c>
      <c r="F66" t="str">
        <f t="shared" si="4"/>
        <v>2823.2</v>
      </c>
      <c r="G66" t="str">
        <f t="shared" si="5"/>
        <v>2823.2</v>
      </c>
    </row>
    <row r="67" spans="1:7" ht="15" x14ac:dyDescent="0.3">
      <c r="A67" s="13" t="s">
        <v>128</v>
      </c>
      <c r="B67" s="13"/>
      <c r="C67" t="str">
        <f t="shared" si="0"/>
        <v>1964</v>
      </c>
      <c r="D67" t="str">
        <f t="shared" si="1"/>
        <v>1964.2 2855.7</v>
      </c>
      <c r="E67">
        <f t="shared" si="2"/>
        <v>2</v>
      </c>
      <c r="F67" t="str">
        <f t="shared" si="4"/>
        <v>2855.7</v>
      </c>
      <c r="G67" t="str">
        <f t="shared" si="5"/>
        <v>2855.7</v>
      </c>
    </row>
    <row r="68" spans="1:7" ht="15" x14ac:dyDescent="0.3">
      <c r="A68" s="13" t="s">
        <v>129</v>
      </c>
      <c r="B68" s="13"/>
      <c r="C68" t="str">
        <f t="shared" si="0"/>
        <v>1964</v>
      </c>
      <c r="D68" t="str">
        <f t="shared" si="1"/>
        <v>1964.3 2894.7</v>
      </c>
      <c r="E68">
        <f t="shared" si="2"/>
        <v>3</v>
      </c>
      <c r="F68" t="str">
        <f t="shared" si="4"/>
        <v>2894.7</v>
      </c>
      <c r="G68" t="str">
        <f t="shared" si="5"/>
        <v>2894.7</v>
      </c>
    </row>
    <row r="69" spans="1:7" ht="15" x14ac:dyDescent="0.3">
      <c r="A69" s="13" t="s">
        <v>130</v>
      </c>
      <c r="B69" s="13"/>
      <c r="C69" t="str">
        <f t="shared" si="0"/>
        <v>1964</v>
      </c>
      <c r="D69" t="str">
        <f t="shared" si="1"/>
        <v>1964.4 2900.5</v>
      </c>
      <c r="E69">
        <f t="shared" si="2"/>
        <v>4</v>
      </c>
      <c r="F69" t="str">
        <f t="shared" si="4"/>
        <v>2900.5</v>
      </c>
      <c r="G69" t="str">
        <f t="shared" si="5"/>
        <v>2900.5</v>
      </c>
    </row>
    <row r="70" spans="1:7" ht="15" x14ac:dyDescent="0.3">
      <c r="A70" s="13" t="s">
        <v>131</v>
      </c>
      <c r="B70" s="13"/>
      <c r="C70" t="str">
        <f t="shared" si="0"/>
        <v>1965</v>
      </c>
      <c r="D70" t="str">
        <f t="shared" si="1"/>
        <v>1965.1 2974.0</v>
      </c>
      <c r="E70">
        <f t="shared" si="2"/>
        <v>1</v>
      </c>
      <c r="F70" t="str">
        <f t="shared" si="4"/>
        <v>2974.0</v>
      </c>
      <c r="G70" t="str">
        <f t="shared" si="5"/>
        <v>2974.0</v>
      </c>
    </row>
    <row r="71" spans="1:7" ht="15" x14ac:dyDescent="0.3">
      <c r="A71" s="13" t="s">
        <v>132</v>
      </c>
      <c r="B71" s="13"/>
      <c r="C71" t="str">
        <f t="shared" si="0"/>
        <v>1965</v>
      </c>
      <c r="D71" t="str">
        <f t="shared" si="1"/>
        <v>1965.2 3014.6</v>
      </c>
      <c r="E71">
        <f t="shared" si="2"/>
        <v>2</v>
      </c>
      <c r="F71" t="str">
        <f t="shared" si="4"/>
        <v>3014.6</v>
      </c>
      <c r="G71" t="str">
        <f t="shared" si="5"/>
        <v>3014.6</v>
      </c>
    </row>
    <row r="72" spans="1:7" ht="15" x14ac:dyDescent="0.3">
      <c r="A72" s="13" t="s">
        <v>133</v>
      </c>
      <c r="B72" s="13"/>
      <c r="C72" t="str">
        <f t="shared" si="0"/>
        <v>1965</v>
      </c>
      <c r="D72" t="str">
        <f t="shared" si="1"/>
        <v>1965.3 3073.6</v>
      </c>
      <c r="E72">
        <f t="shared" si="2"/>
        <v>3</v>
      </c>
      <c r="F72" t="str">
        <f t="shared" si="4"/>
        <v>3073.6</v>
      </c>
      <c r="G72" t="str">
        <f t="shared" si="5"/>
        <v>3073.6</v>
      </c>
    </row>
    <row r="73" spans="1:7" ht="15" x14ac:dyDescent="0.3">
      <c r="A73" s="13" t="s">
        <v>134</v>
      </c>
      <c r="B73" s="13"/>
      <c r="C73" t="str">
        <f t="shared" si="0"/>
        <v>1965</v>
      </c>
      <c r="D73" t="str">
        <f t="shared" si="1"/>
        <v>1965.4 3144.5</v>
      </c>
      <c r="E73">
        <f t="shared" si="2"/>
        <v>4</v>
      </c>
      <c r="F73" t="str">
        <f t="shared" si="4"/>
        <v>3144.5</v>
      </c>
      <c r="G73" t="str">
        <f t="shared" si="5"/>
        <v>3144.5</v>
      </c>
    </row>
    <row r="74" spans="1:7" ht="15" x14ac:dyDescent="0.3">
      <c r="A74" s="13" t="s">
        <v>135</v>
      </c>
      <c r="B74" s="13"/>
      <c r="C74" t="str">
        <f t="shared" ref="C74:C137" si="6">LEFT(A74,4)</f>
        <v>1966</v>
      </c>
      <c r="D74" t="str">
        <f t="shared" ref="D74:D137" si="7">TRIM(A74)</f>
        <v>1966.1 3222.6</v>
      </c>
      <c r="E74">
        <f t="shared" ref="E74:E137" si="8">VALUE(MID(A74,6,1))</f>
        <v>1</v>
      </c>
      <c r="F74" t="str">
        <f t="shared" si="4"/>
        <v>3222.6</v>
      </c>
      <c r="G74" t="str">
        <f t="shared" si="5"/>
        <v>3222.6</v>
      </c>
    </row>
    <row r="75" spans="1:7" ht="15" x14ac:dyDescent="0.3">
      <c r="A75" s="13" t="s">
        <v>136</v>
      </c>
      <c r="B75" s="13"/>
      <c r="C75" t="str">
        <f t="shared" si="6"/>
        <v>1966</v>
      </c>
      <c r="D75" t="str">
        <f t="shared" si="7"/>
        <v>1966.2 3234.8</v>
      </c>
      <c r="E75">
        <f t="shared" si="8"/>
        <v>2</v>
      </c>
      <c r="F75" t="str">
        <f t="shared" ref="F75:F138" si="9">MID(D75,8,8)</f>
        <v>3234.8</v>
      </c>
      <c r="G75" t="str">
        <f t="shared" ref="G75:G138" si="10">F75</f>
        <v>3234.8</v>
      </c>
    </row>
    <row r="76" spans="1:7" ht="15" x14ac:dyDescent="0.3">
      <c r="A76" s="13" t="s">
        <v>137</v>
      </c>
      <c r="B76" s="13"/>
      <c r="C76" t="str">
        <f t="shared" si="6"/>
        <v>1966</v>
      </c>
      <c r="D76" t="str">
        <f t="shared" si="7"/>
        <v>1966.3 3254.7</v>
      </c>
      <c r="E76">
        <f t="shared" si="8"/>
        <v>3</v>
      </c>
      <c r="F76" t="str">
        <f t="shared" si="9"/>
        <v>3254.7</v>
      </c>
      <c r="G76" t="str">
        <f t="shared" si="10"/>
        <v>3254.7</v>
      </c>
    </row>
    <row r="77" spans="1:7" ht="15" x14ac:dyDescent="0.3">
      <c r="A77" s="13" t="s">
        <v>138</v>
      </c>
      <c r="B77" s="13"/>
      <c r="C77" t="str">
        <f t="shared" si="6"/>
        <v>1966</v>
      </c>
      <c r="D77" t="str">
        <f t="shared" si="7"/>
        <v>1966.4 3283.7</v>
      </c>
      <c r="E77">
        <f t="shared" si="8"/>
        <v>4</v>
      </c>
      <c r="F77" t="str">
        <f t="shared" si="9"/>
        <v>3283.7</v>
      </c>
      <c r="G77" t="str">
        <f t="shared" si="10"/>
        <v>3283.7</v>
      </c>
    </row>
    <row r="78" spans="1:7" ht="15" x14ac:dyDescent="0.3">
      <c r="A78" s="13" t="s">
        <v>139</v>
      </c>
      <c r="B78" s="13"/>
      <c r="C78" t="str">
        <f t="shared" si="6"/>
        <v>1967</v>
      </c>
      <c r="D78" t="str">
        <f t="shared" si="7"/>
        <v>1967.1 3313.4</v>
      </c>
      <c r="E78">
        <f t="shared" si="8"/>
        <v>1</v>
      </c>
      <c r="F78" t="str">
        <f t="shared" si="9"/>
        <v>3313.4</v>
      </c>
      <c r="G78" t="str">
        <f t="shared" si="10"/>
        <v>3313.4</v>
      </c>
    </row>
    <row r="79" spans="1:7" ht="15" x14ac:dyDescent="0.3">
      <c r="A79" s="13" t="s">
        <v>140</v>
      </c>
      <c r="B79" s="13"/>
      <c r="C79" t="str">
        <f t="shared" si="6"/>
        <v>1967</v>
      </c>
      <c r="D79" t="str">
        <f t="shared" si="7"/>
        <v>1967.2 3310.7</v>
      </c>
      <c r="E79">
        <f t="shared" si="8"/>
        <v>2</v>
      </c>
      <c r="F79" t="str">
        <f t="shared" si="9"/>
        <v>3310.7</v>
      </c>
      <c r="G79" t="str">
        <f t="shared" si="10"/>
        <v>3310.7</v>
      </c>
    </row>
    <row r="80" spans="1:7" ht="15" x14ac:dyDescent="0.3">
      <c r="A80" s="13" t="s">
        <v>141</v>
      </c>
      <c r="B80" s="13"/>
      <c r="C80" t="str">
        <f t="shared" si="6"/>
        <v>1967</v>
      </c>
      <c r="D80" t="str">
        <f t="shared" si="7"/>
        <v>1967.3 3336.6</v>
      </c>
      <c r="E80">
        <f t="shared" si="8"/>
        <v>3</v>
      </c>
      <c r="F80" t="str">
        <f t="shared" si="9"/>
        <v>3336.6</v>
      </c>
      <c r="G80" t="str">
        <f t="shared" si="10"/>
        <v>3336.6</v>
      </c>
    </row>
    <row r="81" spans="1:7" ht="15" x14ac:dyDescent="0.3">
      <c r="A81" s="13" t="s">
        <v>142</v>
      </c>
      <c r="B81" s="13"/>
      <c r="C81" t="str">
        <f t="shared" si="6"/>
        <v>1967</v>
      </c>
      <c r="D81" t="str">
        <f t="shared" si="7"/>
        <v>1967.4 3360.8</v>
      </c>
      <c r="E81">
        <f t="shared" si="8"/>
        <v>4</v>
      </c>
      <c r="F81" t="str">
        <f t="shared" si="9"/>
        <v>3360.8</v>
      </c>
      <c r="G81" t="str">
        <f t="shared" si="10"/>
        <v>3360.8</v>
      </c>
    </row>
    <row r="82" spans="1:7" ht="15" x14ac:dyDescent="0.3">
      <c r="A82" s="13" t="s">
        <v>143</v>
      </c>
      <c r="B82" s="13"/>
      <c r="C82" t="str">
        <f t="shared" si="6"/>
        <v>1968</v>
      </c>
      <c r="D82" t="str">
        <f t="shared" si="7"/>
        <v>1968.1 3429.2</v>
      </c>
      <c r="E82">
        <f t="shared" si="8"/>
        <v>1</v>
      </c>
      <c r="F82" t="str">
        <f t="shared" si="9"/>
        <v>3429.2</v>
      </c>
      <c r="G82" t="str">
        <f t="shared" si="10"/>
        <v>3429.2</v>
      </c>
    </row>
    <row r="83" spans="1:7" ht="15" x14ac:dyDescent="0.3">
      <c r="A83" s="13" t="s">
        <v>144</v>
      </c>
      <c r="B83" s="13"/>
      <c r="C83" t="str">
        <f t="shared" si="6"/>
        <v>1968</v>
      </c>
      <c r="D83" t="str">
        <f t="shared" si="7"/>
        <v>1968.2 3488.3</v>
      </c>
      <c r="E83">
        <f t="shared" si="8"/>
        <v>2</v>
      </c>
      <c r="F83" t="str">
        <f t="shared" si="9"/>
        <v>3488.3</v>
      </c>
      <c r="G83" t="str">
        <f t="shared" si="10"/>
        <v>3488.3</v>
      </c>
    </row>
    <row r="84" spans="1:7" ht="15" x14ac:dyDescent="0.3">
      <c r="A84" s="13" t="s">
        <v>145</v>
      </c>
      <c r="B84" s="13"/>
      <c r="C84" t="str">
        <f t="shared" si="6"/>
        <v>1968</v>
      </c>
      <c r="D84" t="str">
        <f t="shared" si="7"/>
        <v>1968.3 3513.4</v>
      </c>
      <c r="E84">
        <f t="shared" si="8"/>
        <v>3</v>
      </c>
      <c r="F84" t="str">
        <f t="shared" si="9"/>
        <v>3513.4</v>
      </c>
      <c r="G84" t="str">
        <f t="shared" si="10"/>
        <v>3513.4</v>
      </c>
    </row>
    <row r="85" spans="1:7" ht="15" x14ac:dyDescent="0.3">
      <c r="A85" s="13" t="s">
        <v>146</v>
      </c>
      <c r="B85" s="13"/>
      <c r="C85" t="str">
        <f t="shared" si="6"/>
        <v>1968</v>
      </c>
      <c r="D85" t="str">
        <f t="shared" si="7"/>
        <v>1968.4 3528.1</v>
      </c>
      <c r="E85">
        <f t="shared" si="8"/>
        <v>4</v>
      </c>
      <c r="F85" t="str">
        <f t="shared" si="9"/>
        <v>3528.1</v>
      </c>
      <c r="G85" t="str">
        <f t="shared" si="10"/>
        <v>3528.1</v>
      </c>
    </row>
    <row r="86" spans="1:7" ht="15" x14ac:dyDescent="0.3">
      <c r="A86" s="13" t="s">
        <v>147</v>
      </c>
      <c r="B86" s="13"/>
      <c r="C86" t="str">
        <f t="shared" si="6"/>
        <v>1969</v>
      </c>
      <c r="D86" t="str">
        <f t="shared" si="7"/>
        <v>1969.1 3582.2</v>
      </c>
      <c r="E86">
        <f t="shared" si="8"/>
        <v>1</v>
      </c>
      <c r="F86" t="str">
        <f t="shared" si="9"/>
        <v>3582.2</v>
      </c>
      <c r="G86" t="str">
        <f t="shared" si="10"/>
        <v>3582.2</v>
      </c>
    </row>
    <row r="87" spans="1:7" ht="15" x14ac:dyDescent="0.3">
      <c r="A87" s="13" t="s">
        <v>148</v>
      </c>
      <c r="B87" s="13"/>
      <c r="C87" t="str">
        <f t="shared" si="6"/>
        <v>1969</v>
      </c>
      <c r="D87" t="str">
        <f t="shared" si="7"/>
        <v>1969.2 3590.6</v>
      </c>
      <c r="E87">
        <f t="shared" si="8"/>
        <v>2</v>
      </c>
      <c r="F87" t="str">
        <f t="shared" si="9"/>
        <v>3590.6</v>
      </c>
      <c r="G87" t="str">
        <f t="shared" si="10"/>
        <v>3590.6</v>
      </c>
    </row>
    <row r="88" spans="1:7" ht="15" x14ac:dyDescent="0.3">
      <c r="A88" s="13" t="s">
        <v>149</v>
      </c>
      <c r="B88" s="13"/>
      <c r="C88" t="str">
        <f t="shared" si="6"/>
        <v>1969</v>
      </c>
      <c r="D88" t="str">
        <f t="shared" si="7"/>
        <v>1969.3 3610.3</v>
      </c>
      <c r="E88">
        <f t="shared" si="8"/>
        <v>3</v>
      </c>
      <c r="F88" t="str">
        <f t="shared" si="9"/>
        <v>3610.3</v>
      </c>
      <c r="G88" t="str">
        <f t="shared" si="10"/>
        <v>3610.3</v>
      </c>
    </row>
    <row r="89" spans="1:7" ht="15" x14ac:dyDescent="0.3">
      <c r="A89" s="13" t="s">
        <v>150</v>
      </c>
      <c r="B89" s="13"/>
      <c r="C89" t="str">
        <f t="shared" si="6"/>
        <v>1969</v>
      </c>
      <c r="D89" t="str">
        <f t="shared" si="7"/>
        <v>1969.4 3593.3</v>
      </c>
      <c r="E89">
        <f t="shared" si="8"/>
        <v>4</v>
      </c>
      <c r="F89" t="str">
        <f t="shared" si="9"/>
        <v>3593.3</v>
      </c>
      <c r="G89" t="str">
        <f t="shared" si="10"/>
        <v>3593.3</v>
      </c>
    </row>
    <row r="90" spans="1:7" ht="15" x14ac:dyDescent="0.3">
      <c r="A90" s="13" t="s">
        <v>151</v>
      </c>
      <c r="B90" s="13"/>
      <c r="C90" t="str">
        <f t="shared" si="6"/>
        <v>1970</v>
      </c>
      <c r="D90" t="str">
        <f t="shared" si="7"/>
        <v>1970.1 3589.1</v>
      </c>
      <c r="E90">
        <f t="shared" si="8"/>
        <v>1</v>
      </c>
      <c r="F90" t="str">
        <f t="shared" si="9"/>
        <v>3589.1</v>
      </c>
      <c r="G90" t="str">
        <f t="shared" si="10"/>
        <v>3589.1</v>
      </c>
    </row>
    <row r="91" spans="1:7" ht="15" x14ac:dyDescent="0.3">
      <c r="A91" s="13" t="s">
        <v>152</v>
      </c>
      <c r="B91" s="13"/>
      <c r="C91" t="str">
        <f t="shared" si="6"/>
        <v>1970</v>
      </c>
      <c r="D91" t="str">
        <f t="shared" si="7"/>
        <v>1970.2 3597.4</v>
      </c>
      <c r="E91">
        <f t="shared" si="8"/>
        <v>2</v>
      </c>
      <c r="F91" t="str">
        <f t="shared" si="9"/>
        <v>3597.4</v>
      </c>
      <c r="G91" t="str">
        <f t="shared" si="10"/>
        <v>3597.4</v>
      </c>
    </row>
    <row r="92" spans="1:7" ht="15" x14ac:dyDescent="0.3">
      <c r="A92" s="13" t="s">
        <v>153</v>
      </c>
      <c r="B92" s="13"/>
      <c r="C92" t="str">
        <f t="shared" si="6"/>
        <v>1970</v>
      </c>
      <c r="D92" t="str">
        <f t="shared" si="7"/>
        <v>1970.3 3628.3</v>
      </c>
      <c r="E92">
        <f t="shared" si="8"/>
        <v>3</v>
      </c>
      <c r="F92" t="str">
        <f t="shared" si="9"/>
        <v>3628.3</v>
      </c>
      <c r="G92" t="str">
        <f t="shared" si="10"/>
        <v>3628.3</v>
      </c>
    </row>
    <row r="93" spans="1:7" ht="15" x14ac:dyDescent="0.3">
      <c r="A93" s="13" t="s">
        <v>154</v>
      </c>
      <c r="B93" s="13"/>
      <c r="C93" t="str">
        <f t="shared" si="6"/>
        <v>1970</v>
      </c>
      <c r="D93" t="str">
        <f t="shared" si="7"/>
        <v>1970.4 3587.6</v>
      </c>
      <c r="E93">
        <f t="shared" si="8"/>
        <v>4</v>
      </c>
      <c r="F93" t="str">
        <f t="shared" si="9"/>
        <v>3587.6</v>
      </c>
      <c r="G93" t="str">
        <f t="shared" si="10"/>
        <v>3587.6</v>
      </c>
    </row>
    <row r="94" spans="1:7" ht="15" x14ac:dyDescent="0.3">
      <c r="A94" s="13" t="s">
        <v>155</v>
      </c>
      <c r="B94" s="13"/>
      <c r="C94" t="str">
        <f t="shared" si="6"/>
        <v>1971</v>
      </c>
      <c r="D94" t="str">
        <f t="shared" si="7"/>
        <v>1971.1 3691.3</v>
      </c>
      <c r="E94">
        <f t="shared" si="8"/>
        <v>1</v>
      </c>
      <c r="F94" t="str">
        <f t="shared" si="9"/>
        <v>3691.3</v>
      </c>
      <c r="G94" t="str">
        <f t="shared" si="10"/>
        <v>3691.3</v>
      </c>
    </row>
    <row r="95" spans="1:7" ht="15" x14ac:dyDescent="0.3">
      <c r="A95" s="13" t="s">
        <v>156</v>
      </c>
      <c r="B95" s="13"/>
      <c r="C95" t="str">
        <f t="shared" si="6"/>
        <v>1971</v>
      </c>
      <c r="D95" t="str">
        <f t="shared" si="7"/>
        <v>1971.2 3712.8</v>
      </c>
      <c r="E95">
        <f t="shared" si="8"/>
        <v>2</v>
      </c>
      <c r="F95" t="str">
        <f t="shared" si="9"/>
        <v>3712.8</v>
      </c>
      <c r="G95" t="str">
        <f t="shared" si="10"/>
        <v>3712.8</v>
      </c>
    </row>
    <row r="96" spans="1:7" ht="15" x14ac:dyDescent="0.3">
      <c r="A96" s="13" t="s">
        <v>157</v>
      </c>
      <c r="B96" s="13"/>
      <c r="C96" t="str">
        <f t="shared" si="6"/>
        <v>1971</v>
      </c>
      <c r="D96" t="str">
        <f t="shared" si="7"/>
        <v>1971.3 3738.4</v>
      </c>
      <c r="E96">
        <f t="shared" si="8"/>
        <v>3</v>
      </c>
      <c r="F96" t="str">
        <f t="shared" si="9"/>
        <v>3738.4</v>
      </c>
      <c r="G96" t="str">
        <f t="shared" si="10"/>
        <v>3738.4</v>
      </c>
    </row>
    <row r="97" spans="1:7" ht="15" x14ac:dyDescent="0.3">
      <c r="A97" s="13" t="s">
        <v>158</v>
      </c>
      <c r="B97" s="13"/>
      <c r="C97" t="str">
        <f t="shared" si="6"/>
        <v>1971</v>
      </c>
      <c r="D97" t="str">
        <f t="shared" si="7"/>
        <v>1971.4 3749.2</v>
      </c>
      <c r="E97">
        <f t="shared" si="8"/>
        <v>4</v>
      </c>
      <c r="F97" t="str">
        <f t="shared" si="9"/>
        <v>3749.2</v>
      </c>
      <c r="G97" t="str">
        <f t="shared" si="10"/>
        <v>3749.2</v>
      </c>
    </row>
    <row r="98" spans="1:7" ht="15" x14ac:dyDescent="0.3">
      <c r="A98" s="13" t="s">
        <v>159</v>
      </c>
      <c r="B98" s="13"/>
      <c r="C98" t="str">
        <f t="shared" si="6"/>
        <v>1972</v>
      </c>
      <c r="D98" t="str">
        <f t="shared" si="7"/>
        <v>1972.1 3823.4</v>
      </c>
      <c r="E98">
        <f t="shared" si="8"/>
        <v>1</v>
      </c>
      <c r="F98" t="str">
        <f t="shared" si="9"/>
        <v>3823.4</v>
      </c>
      <c r="G98" t="str">
        <f t="shared" si="10"/>
        <v>3823.4</v>
      </c>
    </row>
    <row r="99" spans="1:7" ht="15" x14ac:dyDescent="0.3">
      <c r="A99" s="13" t="s">
        <v>160</v>
      </c>
      <c r="B99" s="13"/>
      <c r="C99" t="str">
        <f t="shared" si="6"/>
        <v>1972</v>
      </c>
      <c r="D99" t="str">
        <f t="shared" si="7"/>
        <v>1972.2 3910.0</v>
      </c>
      <c r="E99">
        <f t="shared" si="8"/>
        <v>2</v>
      </c>
      <c r="F99" t="str">
        <f t="shared" si="9"/>
        <v>3910.0</v>
      </c>
      <c r="G99" t="str">
        <f t="shared" si="10"/>
        <v>3910.0</v>
      </c>
    </row>
    <row r="100" spans="1:7" ht="15" x14ac:dyDescent="0.3">
      <c r="A100" s="13" t="s">
        <v>161</v>
      </c>
      <c r="B100" s="13"/>
      <c r="C100" t="str">
        <f t="shared" si="6"/>
        <v>1972</v>
      </c>
      <c r="D100" t="str">
        <f t="shared" si="7"/>
        <v>1972.3 3950.7</v>
      </c>
      <c r="E100">
        <f t="shared" si="8"/>
        <v>3</v>
      </c>
      <c r="F100" t="str">
        <f t="shared" si="9"/>
        <v>3950.7</v>
      </c>
      <c r="G100" t="str">
        <f t="shared" si="10"/>
        <v>3950.7</v>
      </c>
    </row>
    <row r="101" spans="1:7" ht="15" x14ac:dyDescent="0.3">
      <c r="A101" s="13" t="s">
        <v>162</v>
      </c>
      <c r="B101" s="13"/>
      <c r="C101" t="str">
        <f t="shared" si="6"/>
        <v>1972</v>
      </c>
      <c r="D101" t="str">
        <f t="shared" si="7"/>
        <v>1972.4 4018.7</v>
      </c>
      <c r="E101">
        <f t="shared" si="8"/>
        <v>4</v>
      </c>
      <c r="F101" t="str">
        <f t="shared" si="9"/>
        <v>4018.7</v>
      </c>
      <c r="G101" t="str">
        <f t="shared" si="10"/>
        <v>4018.7</v>
      </c>
    </row>
    <row r="102" spans="1:7" ht="15" x14ac:dyDescent="0.3">
      <c r="A102" s="13" t="s">
        <v>163</v>
      </c>
      <c r="B102" s="13"/>
      <c r="C102" t="str">
        <f t="shared" si="6"/>
        <v>1973</v>
      </c>
      <c r="D102" t="str">
        <f t="shared" si="7"/>
        <v>1973.1 4125.0</v>
      </c>
      <c r="E102">
        <f t="shared" si="8"/>
        <v>1</v>
      </c>
      <c r="F102" t="str">
        <f t="shared" si="9"/>
        <v>4125.0</v>
      </c>
      <c r="G102" t="str">
        <f t="shared" si="10"/>
        <v>4125.0</v>
      </c>
    </row>
    <row r="103" spans="1:7" ht="15" x14ac:dyDescent="0.3">
      <c r="A103" s="13" t="s">
        <v>164</v>
      </c>
      <c r="B103" s="13"/>
      <c r="C103" t="str">
        <f t="shared" si="6"/>
        <v>1973</v>
      </c>
      <c r="D103" t="str">
        <f t="shared" si="7"/>
        <v>1973.2 4168.3</v>
      </c>
      <c r="E103">
        <f t="shared" si="8"/>
        <v>2</v>
      </c>
      <c r="F103" t="str">
        <f t="shared" si="9"/>
        <v>4168.3</v>
      </c>
      <c r="G103" t="str">
        <f t="shared" si="10"/>
        <v>4168.3</v>
      </c>
    </row>
    <row r="104" spans="1:7" ht="15" x14ac:dyDescent="0.3">
      <c r="A104" s="13" t="s">
        <v>165</v>
      </c>
      <c r="B104" s="13"/>
      <c r="C104" t="str">
        <f t="shared" si="6"/>
        <v>1973</v>
      </c>
      <c r="D104" t="str">
        <f t="shared" si="7"/>
        <v>1973.3 4158.0</v>
      </c>
      <c r="E104">
        <f t="shared" si="8"/>
        <v>3</v>
      </c>
      <c r="F104" t="str">
        <f t="shared" si="9"/>
        <v>4158.0</v>
      </c>
      <c r="G104" t="str">
        <f t="shared" si="10"/>
        <v>4158.0</v>
      </c>
    </row>
    <row r="105" spans="1:7" ht="15" x14ac:dyDescent="0.3">
      <c r="A105" s="13" t="s">
        <v>166</v>
      </c>
      <c r="B105" s="13"/>
      <c r="C105" t="str">
        <f t="shared" si="6"/>
        <v>1973</v>
      </c>
      <c r="D105" t="str">
        <f t="shared" si="7"/>
        <v>1973.4 4192.5</v>
      </c>
      <c r="E105">
        <f t="shared" si="8"/>
        <v>4</v>
      </c>
      <c r="F105" t="str">
        <f t="shared" si="9"/>
        <v>4192.5</v>
      </c>
      <c r="G105" t="str">
        <f t="shared" si="10"/>
        <v>4192.5</v>
      </c>
    </row>
    <row r="106" spans="1:7" ht="15" x14ac:dyDescent="0.3">
      <c r="A106" s="13" t="s">
        <v>167</v>
      </c>
      <c r="B106" s="13"/>
      <c r="C106" t="str">
        <f t="shared" si="6"/>
        <v>1974</v>
      </c>
      <c r="D106" t="str">
        <f t="shared" si="7"/>
        <v>1974.1 4168.1</v>
      </c>
      <c r="E106">
        <f t="shared" si="8"/>
        <v>1</v>
      </c>
      <c r="F106" t="str">
        <f t="shared" si="9"/>
        <v>4168.1</v>
      </c>
      <c r="G106" t="str">
        <f t="shared" si="10"/>
        <v>4168.1</v>
      </c>
    </row>
    <row r="107" spans="1:7" ht="15" x14ac:dyDescent="0.3">
      <c r="A107" s="13" t="s">
        <v>168</v>
      </c>
      <c r="B107" s="13"/>
      <c r="C107" t="str">
        <f t="shared" si="6"/>
        <v>1974</v>
      </c>
      <c r="D107" t="str">
        <f t="shared" si="7"/>
        <v>1974.2 4176.5</v>
      </c>
      <c r="E107">
        <f t="shared" si="8"/>
        <v>2</v>
      </c>
      <c r="F107" t="str">
        <f t="shared" si="9"/>
        <v>4176.5</v>
      </c>
      <c r="G107" t="str">
        <f t="shared" si="10"/>
        <v>4176.5</v>
      </c>
    </row>
    <row r="108" spans="1:7" ht="15" x14ac:dyDescent="0.3">
      <c r="A108" s="13" t="s">
        <v>169</v>
      </c>
      <c r="B108" s="13"/>
      <c r="C108" t="str">
        <f t="shared" si="6"/>
        <v>1974</v>
      </c>
      <c r="D108" t="str">
        <f t="shared" si="7"/>
        <v>1974.3 4126.5</v>
      </c>
      <c r="E108">
        <f t="shared" si="8"/>
        <v>3</v>
      </c>
      <c r="F108" t="str">
        <f t="shared" si="9"/>
        <v>4126.5</v>
      </c>
      <c r="G108" t="str">
        <f t="shared" si="10"/>
        <v>4126.5</v>
      </c>
    </row>
    <row r="109" spans="1:7" ht="15" x14ac:dyDescent="0.3">
      <c r="A109" s="13" t="s">
        <v>170</v>
      </c>
      <c r="B109" s="13"/>
      <c r="C109" t="str">
        <f t="shared" si="6"/>
        <v>1974</v>
      </c>
      <c r="D109" t="str">
        <f t="shared" si="7"/>
        <v>1974.4 4098.0</v>
      </c>
      <c r="E109">
        <f t="shared" si="8"/>
        <v>4</v>
      </c>
      <c r="F109" t="str">
        <f t="shared" si="9"/>
        <v>4098.0</v>
      </c>
      <c r="G109" t="str">
        <f t="shared" si="10"/>
        <v>4098.0</v>
      </c>
    </row>
    <row r="110" spans="1:7" ht="15" x14ac:dyDescent="0.3">
      <c r="A110" s="13" t="s">
        <v>171</v>
      </c>
      <c r="B110" s="13"/>
      <c r="C110" t="str">
        <f t="shared" si="6"/>
        <v>1975</v>
      </c>
      <c r="D110" t="str">
        <f t="shared" si="7"/>
        <v>1975.1 4040.1</v>
      </c>
      <c r="E110">
        <f t="shared" si="8"/>
        <v>1</v>
      </c>
      <c r="F110" t="str">
        <f t="shared" si="9"/>
        <v>4040.1</v>
      </c>
      <c r="G110" t="str">
        <f t="shared" si="10"/>
        <v>4040.1</v>
      </c>
    </row>
    <row r="111" spans="1:7" ht="15" x14ac:dyDescent="0.3">
      <c r="A111" s="13" t="s">
        <v>172</v>
      </c>
      <c r="B111" s="13"/>
      <c r="C111" t="str">
        <f t="shared" si="6"/>
        <v>1975</v>
      </c>
      <c r="D111" t="str">
        <f t="shared" si="7"/>
        <v>1975.2 4075.6</v>
      </c>
      <c r="E111">
        <f t="shared" si="8"/>
        <v>2</v>
      </c>
      <c r="F111" t="str">
        <f t="shared" si="9"/>
        <v>4075.6</v>
      </c>
      <c r="G111" t="str">
        <f t="shared" si="10"/>
        <v>4075.6</v>
      </c>
    </row>
    <row r="112" spans="1:7" ht="15" x14ac:dyDescent="0.3">
      <c r="A112" s="13" t="s">
        <v>173</v>
      </c>
      <c r="B112" s="13"/>
      <c r="C112" t="str">
        <f t="shared" si="6"/>
        <v>1975</v>
      </c>
      <c r="D112" t="str">
        <f t="shared" si="7"/>
        <v>1975.3 4148.4</v>
      </c>
      <c r="E112">
        <f t="shared" si="8"/>
        <v>3</v>
      </c>
      <c r="F112" t="str">
        <f t="shared" si="9"/>
        <v>4148.4</v>
      </c>
      <c r="G112" t="str">
        <f t="shared" si="10"/>
        <v>4148.4</v>
      </c>
    </row>
    <row r="113" spans="1:7" ht="15" x14ac:dyDescent="0.3">
      <c r="A113" s="13" t="s">
        <v>174</v>
      </c>
      <c r="B113" s="13"/>
      <c r="C113" t="str">
        <f t="shared" si="6"/>
        <v>1975</v>
      </c>
      <c r="D113" t="str">
        <f t="shared" si="7"/>
        <v>1975.4 4206.7</v>
      </c>
      <c r="E113">
        <f t="shared" si="8"/>
        <v>4</v>
      </c>
      <c r="F113" t="str">
        <f t="shared" si="9"/>
        <v>4206.7</v>
      </c>
      <c r="G113" t="str">
        <f t="shared" si="10"/>
        <v>4206.7</v>
      </c>
    </row>
    <row r="114" spans="1:7" ht="15" x14ac:dyDescent="0.3">
      <c r="A114" s="13" t="s">
        <v>175</v>
      </c>
      <c r="B114" s="13"/>
      <c r="C114" t="str">
        <f t="shared" si="6"/>
        <v>1976</v>
      </c>
      <c r="D114" t="str">
        <f t="shared" si="7"/>
        <v>1976.1 4304.2</v>
      </c>
      <c r="E114">
        <f t="shared" si="8"/>
        <v>1</v>
      </c>
      <c r="F114" t="str">
        <f t="shared" si="9"/>
        <v>4304.2</v>
      </c>
      <c r="G114" t="str">
        <f t="shared" si="10"/>
        <v>4304.2</v>
      </c>
    </row>
    <row r="115" spans="1:7" ht="15" x14ac:dyDescent="0.3">
      <c r="A115" s="13" t="s">
        <v>176</v>
      </c>
      <c r="B115" s="13"/>
      <c r="C115" t="str">
        <f t="shared" si="6"/>
        <v>1976</v>
      </c>
      <c r="D115" t="str">
        <f t="shared" si="7"/>
        <v>1976.2 4341.2</v>
      </c>
      <c r="E115">
        <f t="shared" si="8"/>
        <v>2</v>
      </c>
      <c r="F115" t="str">
        <f t="shared" si="9"/>
        <v>4341.2</v>
      </c>
      <c r="G115" t="str">
        <f t="shared" si="10"/>
        <v>4341.2</v>
      </c>
    </row>
    <row r="116" spans="1:7" ht="15" x14ac:dyDescent="0.3">
      <c r="A116" s="13" t="s">
        <v>177</v>
      </c>
      <c r="B116" s="13"/>
      <c r="C116" t="str">
        <f t="shared" si="6"/>
        <v>1976</v>
      </c>
      <c r="D116" t="str">
        <f t="shared" si="7"/>
        <v>1976.3 4362.0</v>
      </c>
      <c r="E116">
        <f t="shared" si="8"/>
        <v>3</v>
      </c>
      <c r="F116" t="str">
        <f t="shared" si="9"/>
        <v>4362.0</v>
      </c>
      <c r="G116" t="str">
        <f t="shared" si="10"/>
        <v>4362.0</v>
      </c>
    </row>
    <row r="117" spans="1:7" ht="15" x14ac:dyDescent="0.3">
      <c r="A117" s="13" t="s">
        <v>178</v>
      </c>
      <c r="B117" s="13"/>
      <c r="C117" t="str">
        <f t="shared" si="6"/>
        <v>1976</v>
      </c>
      <c r="D117" t="str">
        <f t="shared" si="7"/>
        <v>1976.4 4398.4</v>
      </c>
      <c r="E117">
        <f t="shared" si="8"/>
        <v>4</v>
      </c>
      <c r="F117" t="str">
        <f t="shared" si="9"/>
        <v>4398.4</v>
      </c>
      <c r="G117" t="str">
        <f t="shared" si="10"/>
        <v>4398.4</v>
      </c>
    </row>
    <row r="118" spans="1:7" ht="15" x14ac:dyDescent="0.3">
      <c r="A118" s="13" t="s">
        <v>179</v>
      </c>
      <c r="B118" s="13"/>
      <c r="C118" t="str">
        <f t="shared" si="6"/>
        <v>1977</v>
      </c>
      <c r="D118" t="str">
        <f t="shared" si="7"/>
        <v>1977.1 4457.6</v>
      </c>
      <c r="E118">
        <f t="shared" si="8"/>
        <v>1</v>
      </c>
      <c r="F118" t="str">
        <f t="shared" si="9"/>
        <v>4457.6</v>
      </c>
      <c r="G118" t="str">
        <f t="shared" si="10"/>
        <v>4457.6</v>
      </c>
    </row>
    <row r="119" spans="1:7" ht="15" x14ac:dyDescent="0.3">
      <c r="A119" s="13" t="s">
        <v>180</v>
      </c>
      <c r="B119" s="13"/>
      <c r="C119" t="str">
        <f t="shared" si="6"/>
        <v>1977</v>
      </c>
      <c r="D119" t="str">
        <f t="shared" si="7"/>
        <v>1977.2 4535.9</v>
      </c>
      <c r="E119">
        <f t="shared" si="8"/>
        <v>2</v>
      </c>
      <c r="F119" t="str">
        <f t="shared" si="9"/>
        <v>4535.9</v>
      </c>
      <c r="G119" t="str">
        <f t="shared" si="10"/>
        <v>4535.9</v>
      </c>
    </row>
    <row r="120" spans="1:7" ht="15" x14ac:dyDescent="0.3">
      <c r="A120" s="13" t="s">
        <v>181</v>
      </c>
      <c r="B120" s="13"/>
      <c r="C120" t="str">
        <f t="shared" si="6"/>
        <v>1977</v>
      </c>
      <c r="D120" t="str">
        <f t="shared" si="7"/>
        <v>1977.3 4616.4</v>
      </c>
      <c r="E120">
        <f t="shared" si="8"/>
        <v>3</v>
      </c>
      <c r="F120" t="str">
        <f t="shared" si="9"/>
        <v>4616.4</v>
      </c>
      <c r="G120" t="str">
        <f t="shared" si="10"/>
        <v>4616.4</v>
      </c>
    </row>
    <row r="121" spans="1:7" ht="15" x14ac:dyDescent="0.3">
      <c r="A121" s="13" t="s">
        <v>182</v>
      </c>
      <c r="B121" s="13"/>
      <c r="C121" t="str">
        <f t="shared" si="6"/>
        <v>1977</v>
      </c>
      <c r="D121" t="str">
        <f t="shared" si="7"/>
        <v>1977.4 4616.6</v>
      </c>
      <c r="E121">
        <f t="shared" si="8"/>
        <v>4</v>
      </c>
      <c r="F121" t="str">
        <f t="shared" si="9"/>
        <v>4616.6</v>
      </c>
      <c r="G121" t="str">
        <f t="shared" si="10"/>
        <v>4616.6</v>
      </c>
    </row>
    <row r="122" spans="1:7" ht="15" x14ac:dyDescent="0.3">
      <c r="A122" s="13" t="s">
        <v>183</v>
      </c>
      <c r="B122" s="13"/>
      <c r="C122" t="str">
        <f t="shared" si="6"/>
        <v>1978</v>
      </c>
      <c r="D122" t="str">
        <f t="shared" si="7"/>
        <v>1978.1 4636.0</v>
      </c>
      <c r="E122">
        <f t="shared" si="8"/>
        <v>1</v>
      </c>
      <c r="F122" t="str">
        <f t="shared" si="9"/>
        <v>4636.0</v>
      </c>
      <c r="G122" t="str">
        <f t="shared" si="10"/>
        <v>4636.0</v>
      </c>
    </row>
    <row r="123" spans="1:7" ht="15" x14ac:dyDescent="0.3">
      <c r="A123" s="13" t="s">
        <v>184</v>
      </c>
      <c r="B123" s="13"/>
      <c r="C123" t="str">
        <f t="shared" si="6"/>
        <v>1978</v>
      </c>
      <c r="D123" t="str">
        <f t="shared" si="7"/>
        <v>1978.2 4804.8</v>
      </c>
      <c r="E123">
        <f t="shared" si="8"/>
        <v>2</v>
      </c>
      <c r="F123" t="str">
        <f t="shared" si="9"/>
        <v>4804.8</v>
      </c>
      <c r="G123" t="str">
        <f t="shared" si="10"/>
        <v>4804.8</v>
      </c>
    </row>
    <row r="124" spans="1:7" ht="15" x14ac:dyDescent="0.3">
      <c r="A124" s="13" t="s">
        <v>185</v>
      </c>
      <c r="B124" s="13"/>
      <c r="C124" t="str">
        <f t="shared" si="6"/>
        <v>1978</v>
      </c>
      <c r="D124" t="str">
        <f t="shared" si="7"/>
        <v>1978.3 4854.6</v>
      </c>
      <c r="E124">
        <f t="shared" si="8"/>
        <v>3</v>
      </c>
      <c r="F124" t="str">
        <f t="shared" si="9"/>
        <v>4854.6</v>
      </c>
      <c r="G124" t="str">
        <f t="shared" si="10"/>
        <v>4854.6</v>
      </c>
    </row>
    <row r="125" spans="1:7" ht="15" x14ac:dyDescent="0.3">
      <c r="A125" s="13" t="s">
        <v>186</v>
      </c>
      <c r="B125" s="13"/>
      <c r="C125" t="str">
        <f t="shared" si="6"/>
        <v>1978</v>
      </c>
      <c r="D125" t="str">
        <f t="shared" si="7"/>
        <v>1978.4 4925.8</v>
      </c>
      <c r="E125">
        <f t="shared" si="8"/>
        <v>4</v>
      </c>
      <c r="F125" t="str">
        <f t="shared" si="9"/>
        <v>4925.8</v>
      </c>
      <c r="G125" t="str">
        <f t="shared" si="10"/>
        <v>4925.8</v>
      </c>
    </row>
    <row r="126" spans="1:7" ht="15" x14ac:dyDescent="0.3">
      <c r="A126" s="13" t="s">
        <v>187</v>
      </c>
      <c r="B126" s="13"/>
      <c r="C126" t="str">
        <f t="shared" si="6"/>
        <v>1979</v>
      </c>
      <c r="D126" t="str">
        <f t="shared" si="7"/>
        <v>1979.1 4939.6</v>
      </c>
      <c r="E126">
        <f t="shared" si="8"/>
        <v>1</v>
      </c>
      <c r="F126" t="str">
        <f t="shared" si="9"/>
        <v>4939.6</v>
      </c>
      <c r="G126" t="str">
        <f t="shared" si="10"/>
        <v>4939.6</v>
      </c>
    </row>
    <row r="127" spans="1:7" ht="15" x14ac:dyDescent="0.3">
      <c r="A127" s="13" t="s">
        <v>188</v>
      </c>
      <c r="B127" s="13"/>
      <c r="C127" t="str">
        <f t="shared" si="6"/>
        <v>1979</v>
      </c>
      <c r="D127" t="str">
        <f t="shared" si="7"/>
        <v>1979.2 4949.3</v>
      </c>
      <c r="E127">
        <f t="shared" si="8"/>
        <v>2</v>
      </c>
      <c r="F127" t="str">
        <f t="shared" si="9"/>
        <v>4949.3</v>
      </c>
      <c r="G127" t="str">
        <f t="shared" si="10"/>
        <v>4949.3</v>
      </c>
    </row>
    <row r="128" spans="1:7" ht="15" x14ac:dyDescent="0.3">
      <c r="A128" s="13" t="s">
        <v>189</v>
      </c>
      <c r="B128" s="13"/>
      <c r="C128" t="str">
        <f t="shared" si="6"/>
        <v>1979</v>
      </c>
      <c r="D128" t="str">
        <f t="shared" si="7"/>
        <v>1979.3 4995.6</v>
      </c>
      <c r="E128">
        <f t="shared" si="8"/>
        <v>3</v>
      </c>
      <c r="F128" t="str">
        <f t="shared" si="9"/>
        <v>4995.6</v>
      </c>
      <c r="G128" t="str">
        <f t="shared" si="10"/>
        <v>4995.6</v>
      </c>
    </row>
    <row r="129" spans="1:7" ht="15" x14ac:dyDescent="0.3">
      <c r="A129" s="13" t="s">
        <v>190</v>
      </c>
      <c r="B129" s="13"/>
      <c r="C129" t="str">
        <f t="shared" si="6"/>
        <v>1979</v>
      </c>
      <c r="D129" t="str">
        <f t="shared" si="7"/>
        <v>1979.4 5011.4</v>
      </c>
      <c r="E129">
        <f t="shared" si="8"/>
        <v>4</v>
      </c>
      <c r="F129" t="str">
        <f t="shared" si="9"/>
        <v>5011.4</v>
      </c>
      <c r="G129" t="str">
        <f t="shared" si="10"/>
        <v>5011.4</v>
      </c>
    </row>
    <row r="130" spans="1:7" ht="15" x14ac:dyDescent="0.3">
      <c r="A130" s="13" t="s">
        <v>191</v>
      </c>
      <c r="B130" s="13"/>
      <c r="C130" t="str">
        <f t="shared" si="6"/>
        <v>1980</v>
      </c>
      <c r="D130" t="str">
        <f t="shared" si="7"/>
        <v>1980.1 5028.8</v>
      </c>
      <c r="E130">
        <f t="shared" si="8"/>
        <v>1</v>
      </c>
      <c r="F130" t="str">
        <f t="shared" si="9"/>
        <v>5028.8</v>
      </c>
      <c r="G130" t="str">
        <f t="shared" si="10"/>
        <v>5028.8</v>
      </c>
    </row>
    <row r="131" spans="1:7" ht="15" x14ac:dyDescent="0.3">
      <c r="A131" s="13" t="s">
        <v>192</v>
      </c>
      <c r="B131" s="13"/>
      <c r="C131" t="str">
        <f t="shared" si="6"/>
        <v>1980</v>
      </c>
      <c r="D131" t="str">
        <f t="shared" si="7"/>
        <v>1980.2 4922.5</v>
      </c>
      <c r="E131">
        <f t="shared" si="8"/>
        <v>2</v>
      </c>
      <c r="F131" t="str">
        <f t="shared" si="9"/>
        <v>4922.5</v>
      </c>
      <c r="G131" t="str">
        <f t="shared" si="10"/>
        <v>4922.5</v>
      </c>
    </row>
    <row r="132" spans="1:7" ht="15" x14ac:dyDescent="0.3">
      <c r="A132" s="13" t="s">
        <v>193</v>
      </c>
      <c r="B132" s="13"/>
      <c r="C132" t="str">
        <f t="shared" si="6"/>
        <v>1980</v>
      </c>
      <c r="D132" t="str">
        <f t="shared" si="7"/>
        <v>1980.3 4911.3</v>
      </c>
      <c r="E132">
        <f t="shared" si="8"/>
        <v>3</v>
      </c>
      <c r="F132" t="str">
        <f t="shared" si="9"/>
        <v>4911.3</v>
      </c>
      <c r="G132" t="str">
        <f t="shared" si="10"/>
        <v>4911.3</v>
      </c>
    </row>
    <row r="133" spans="1:7" ht="15" x14ac:dyDescent="0.3">
      <c r="A133" s="13" t="s">
        <v>194</v>
      </c>
      <c r="B133" s="13"/>
      <c r="C133" t="str">
        <f t="shared" si="6"/>
        <v>1980</v>
      </c>
      <c r="D133" t="str">
        <f t="shared" si="7"/>
        <v>1980.4 4986.3</v>
      </c>
      <c r="E133">
        <f t="shared" si="8"/>
        <v>4</v>
      </c>
      <c r="F133" t="str">
        <f t="shared" si="9"/>
        <v>4986.3</v>
      </c>
      <c r="G133" t="str">
        <f t="shared" si="10"/>
        <v>4986.3</v>
      </c>
    </row>
    <row r="134" spans="1:7" ht="15" x14ac:dyDescent="0.3">
      <c r="A134" s="13" t="s">
        <v>195</v>
      </c>
      <c r="B134" s="13"/>
      <c r="C134" t="str">
        <f t="shared" si="6"/>
        <v>1981</v>
      </c>
      <c r="D134" t="str">
        <f t="shared" si="7"/>
        <v>1981.1 5086.4</v>
      </c>
      <c r="E134">
        <f t="shared" si="8"/>
        <v>1</v>
      </c>
      <c r="F134" t="str">
        <f t="shared" si="9"/>
        <v>5086.4</v>
      </c>
      <c r="G134" t="str">
        <f t="shared" si="10"/>
        <v>5086.4</v>
      </c>
    </row>
    <row r="135" spans="1:7" ht="15" x14ac:dyDescent="0.3">
      <c r="A135" s="13" t="s">
        <v>196</v>
      </c>
      <c r="B135" s="13"/>
      <c r="C135" t="str">
        <f t="shared" si="6"/>
        <v>1981</v>
      </c>
      <c r="D135" t="str">
        <f t="shared" si="7"/>
        <v>1981.2 5048.1</v>
      </c>
      <c r="E135">
        <f t="shared" si="8"/>
        <v>2</v>
      </c>
      <c r="F135" t="str">
        <f t="shared" si="9"/>
        <v>5048.1</v>
      </c>
      <c r="G135" t="str">
        <f t="shared" si="10"/>
        <v>5048.1</v>
      </c>
    </row>
    <row r="136" spans="1:7" ht="15" x14ac:dyDescent="0.3">
      <c r="A136" s="13" t="s">
        <v>197</v>
      </c>
      <c r="B136" s="13"/>
      <c r="C136" t="str">
        <f t="shared" si="6"/>
        <v>1981</v>
      </c>
      <c r="D136" t="str">
        <f t="shared" si="7"/>
        <v>1981.3 5110.5</v>
      </c>
      <c r="E136">
        <f t="shared" si="8"/>
        <v>3</v>
      </c>
      <c r="F136" t="str">
        <f t="shared" si="9"/>
        <v>5110.5</v>
      </c>
      <c r="G136" t="str">
        <f t="shared" si="10"/>
        <v>5110.5</v>
      </c>
    </row>
    <row r="137" spans="1:7" ht="15" x14ac:dyDescent="0.3">
      <c r="A137" s="13" t="s">
        <v>198</v>
      </c>
      <c r="B137" s="13"/>
      <c r="C137" t="str">
        <f t="shared" si="6"/>
        <v>1981</v>
      </c>
      <c r="D137" t="str">
        <f t="shared" si="7"/>
        <v>1981.4 5056.8</v>
      </c>
      <c r="E137">
        <f t="shared" si="8"/>
        <v>4</v>
      </c>
      <c r="F137" t="str">
        <f t="shared" si="9"/>
        <v>5056.8</v>
      </c>
      <c r="G137" t="str">
        <f t="shared" si="10"/>
        <v>5056.8</v>
      </c>
    </row>
    <row r="138" spans="1:7" ht="15" x14ac:dyDescent="0.3">
      <c r="A138" s="13" t="s">
        <v>199</v>
      </c>
      <c r="B138" s="13"/>
      <c r="C138" t="str">
        <f t="shared" ref="C138:C201" si="11">LEFT(A138,4)</f>
        <v>1982</v>
      </c>
      <c r="D138" t="str">
        <f t="shared" ref="D138:D201" si="12">TRIM(A138)</f>
        <v>1982.1 4969.4</v>
      </c>
      <c r="E138">
        <f t="shared" ref="E138:E201" si="13">VALUE(MID(A138,6,1))</f>
        <v>1</v>
      </c>
      <c r="F138" t="str">
        <f t="shared" si="9"/>
        <v>4969.4</v>
      </c>
      <c r="G138" t="str">
        <f t="shared" si="10"/>
        <v>4969.4</v>
      </c>
    </row>
    <row r="139" spans="1:7" ht="15" x14ac:dyDescent="0.3">
      <c r="A139" s="13" t="s">
        <v>200</v>
      </c>
      <c r="B139" s="13"/>
      <c r="C139" t="str">
        <f t="shared" si="11"/>
        <v>1982</v>
      </c>
      <c r="D139" t="str">
        <f t="shared" si="12"/>
        <v>1982.2 4996.9</v>
      </c>
      <c r="E139">
        <f t="shared" si="13"/>
        <v>2</v>
      </c>
      <c r="F139" t="str">
        <f t="shared" ref="F139:F202" si="14">MID(D139,8,8)</f>
        <v>4996.9</v>
      </c>
      <c r="G139" t="str">
        <f t="shared" ref="G139:G202" si="15">F139</f>
        <v>4996.9</v>
      </c>
    </row>
    <row r="140" spans="1:7" ht="15" x14ac:dyDescent="0.3">
      <c r="A140" s="13" t="s">
        <v>201</v>
      </c>
      <c r="B140" s="13"/>
      <c r="C140" t="str">
        <f t="shared" si="11"/>
        <v>1982</v>
      </c>
      <c r="D140" t="str">
        <f t="shared" si="12"/>
        <v>1982.3 4963.4</v>
      </c>
      <c r="E140">
        <f t="shared" si="13"/>
        <v>3</v>
      </c>
      <c r="F140" t="str">
        <f t="shared" si="14"/>
        <v>4963.4</v>
      </c>
      <c r="G140" t="str">
        <f t="shared" si="15"/>
        <v>4963.4</v>
      </c>
    </row>
    <row r="141" spans="1:7" ht="15" x14ac:dyDescent="0.3">
      <c r="A141" s="13" t="s">
        <v>202</v>
      </c>
      <c r="B141" s="13"/>
      <c r="C141" t="str">
        <f t="shared" si="11"/>
        <v>1982</v>
      </c>
      <c r="D141" t="str">
        <f t="shared" si="12"/>
        <v>1982.4 4964.8</v>
      </c>
      <c r="E141">
        <f t="shared" si="13"/>
        <v>4</v>
      </c>
      <c r="F141" t="str">
        <f t="shared" si="14"/>
        <v>4964.8</v>
      </c>
      <c r="G141" t="str">
        <f t="shared" si="15"/>
        <v>4964.8</v>
      </c>
    </row>
    <row r="142" spans="1:7" ht="15" x14ac:dyDescent="0.3">
      <c r="A142" s="13" t="s">
        <v>203</v>
      </c>
      <c r="B142" s="13"/>
      <c r="C142" t="str">
        <f t="shared" si="11"/>
        <v>1983</v>
      </c>
      <c r="D142" t="str">
        <f t="shared" si="12"/>
        <v>1983.1 5021.5</v>
      </c>
      <c r="E142">
        <f t="shared" si="13"/>
        <v>1</v>
      </c>
      <c r="F142" t="str">
        <f t="shared" si="14"/>
        <v>5021.5</v>
      </c>
      <c r="G142" t="str">
        <f t="shared" si="15"/>
        <v>5021.5</v>
      </c>
    </row>
    <row r="143" spans="1:7" ht="15" x14ac:dyDescent="0.3">
      <c r="A143" s="13" t="s">
        <v>204</v>
      </c>
      <c r="B143" s="13"/>
      <c r="C143" t="str">
        <f t="shared" si="11"/>
        <v>1983</v>
      </c>
      <c r="D143" t="str">
        <f t="shared" si="12"/>
        <v>1983.2 5142.2</v>
      </c>
      <c r="E143">
        <f t="shared" si="13"/>
        <v>2</v>
      </c>
      <c r="F143" t="str">
        <f t="shared" si="14"/>
        <v>5142.2</v>
      </c>
      <c r="G143" t="str">
        <f t="shared" si="15"/>
        <v>5142.2</v>
      </c>
    </row>
    <row r="144" spans="1:7" ht="15" x14ac:dyDescent="0.3">
      <c r="A144" s="13" t="s">
        <v>205</v>
      </c>
      <c r="B144" s="13"/>
      <c r="C144" t="str">
        <f t="shared" si="11"/>
        <v>1983</v>
      </c>
      <c r="D144" t="str">
        <f t="shared" si="12"/>
        <v>1983.3 5233.9</v>
      </c>
      <c r="E144">
        <f t="shared" si="13"/>
        <v>3</v>
      </c>
      <c r="F144" t="str">
        <f t="shared" si="14"/>
        <v>5233.9</v>
      </c>
      <c r="G144" t="str">
        <f t="shared" si="15"/>
        <v>5233.9</v>
      </c>
    </row>
    <row r="145" spans="1:7" ht="15" x14ac:dyDescent="0.3">
      <c r="A145" s="13" t="s">
        <v>206</v>
      </c>
      <c r="B145" s="13"/>
      <c r="C145" t="str">
        <f t="shared" si="11"/>
        <v>1983</v>
      </c>
      <c r="D145" t="str">
        <f t="shared" si="12"/>
        <v>1983.4 5342.0</v>
      </c>
      <c r="E145">
        <f t="shared" si="13"/>
        <v>4</v>
      </c>
      <c r="F145" t="str">
        <f t="shared" si="14"/>
        <v>5342.0</v>
      </c>
      <c r="G145" t="str">
        <f t="shared" si="15"/>
        <v>5342.0</v>
      </c>
    </row>
    <row r="146" spans="1:7" ht="15" x14ac:dyDescent="0.3">
      <c r="A146" s="13" t="s">
        <v>207</v>
      </c>
      <c r="B146" s="13"/>
      <c r="C146" t="str">
        <f t="shared" si="11"/>
        <v>1984</v>
      </c>
      <c r="D146" t="str">
        <f t="shared" si="12"/>
        <v>1984.1 5452.6</v>
      </c>
      <c r="E146">
        <f t="shared" si="13"/>
        <v>1</v>
      </c>
      <c r="F146" t="str">
        <f t="shared" si="14"/>
        <v>5452.6</v>
      </c>
      <c r="G146" t="str">
        <f t="shared" si="15"/>
        <v>5452.6</v>
      </c>
    </row>
    <row r="147" spans="1:7" ht="15" x14ac:dyDescent="0.3">
      <c r="A147" s="13" t="s">
        <v>208</v>
      </c>
      <c r="B147" s="13"/>
      <c r="C147" t="str">
        <f t="shared" si="11"/>
        <v>1984</v>
      </c>
      <c r="D147" t="str">
        <f t="shared" si="12"/>
        <v>1984.2 5544.3</v>
      </c>
      <c r="E147">
        <f t="shared" si="13"/>
        <v>2</v>
      </c>
      <c r="F147" t="str">
        <f t="shared" si="14"/>
        <v>5544.3</v>
      </c>
      <c r="G147" t="str">
        <f t="shared" si="15"/>
        <v>5544.3</v>
      </c>
    </row>
    <row r="148" spans="1:7" ht="15" x14ac:dyDescent="0.3">
      <c r="A148" s="13" t="s">
        <v>209</v>
      </c>
      <c r="B148" s="13"/>
      <c r="C148" t="str">
        <f t="shared" si="11"/>
        <v>1984</v>
      </c>
      <c r="D148" t="str">
        <f t="shared" si="12"/>
        <v>1984.3 5591.1</v>
      </c>
      <c r="E148">
        <f t="shared" si="13"/>
        <v>3</v>
      </c>
      <c r="F148" t="str">
        <f t="shared" si="14"/>
        <v>5591.1</v>
      </c>
      <c r="G148" t="str">
        <f t="shared" si="15"/>
        <v>5591.1</v>
      </c>
    </row>
    <row r="149" spans="1:7" ht="15" x14ac:dyDescent="0.3">
      <c r="A149" s="13" t="s">
        <v>210</v>
      </c>
      <c r="B149" s="13"/>
      <c r="C149" t="str">
        <f t="shared" si="11"/>
        <v>1984</v>
      </c>
      <c r="D149" t="str">
        <f t="shared" si="12"/>
        <v>1984.4 5627.1</v>
      </c>
      <c r="E149">
        <f t="shared" si="13"/>
        <v>4</v>
      </c>
      <c r="F149" t="str">
        <f t="shared" si="14"/>
        <v>5627.1</v>
      </c>
      <c r="G149" t="str">
        <f t="shared" si="15"/>
        <v>5627.1</v>
      </c>
    </row>
    <row r="150" spans="1:7" ht="15" x14ac:dyDescent="0.3">
      <c r="A150" s="13" t="s">
        <v>211</v>
      </c>
      <c r="B150" s="13"/>
      <c r="C150" t="str">
        <f t="shared" si="11"/>
        <v>1985</v>
      </c>
      <c r="D150" t="str">
        <f t="shared" si="12"/>
        <v>1985.1 5664.3</v>
      </c>
      <c r="E150">
        <f t="shared" si="13"/>
        <v>1</v>
      </c>
      <c r="F150" t="str">
        <f t="shared" si="14"/>
        <v>5664.3</v>
      </c>
      <c r="G150" t="str">
        <f t="shared" si="15"/>
        <v>5664.3</v>
      </c>
    </row>
    <row r="151" spans="1:7" ht="15" x14ac:dyDescent="0.3">
      <c r="A151" s="13" t="s">
        <v>212</v>
      </c>
      <c r="B151" s="13"/>
      <c r="C151" t="str">
        <f t="shared" si="11"/>
        <v>1985</v>
      </c>
      <c r="D151" t="str">
        <f t="shared" si="12"/>
        <v>1985.2 5710.9</v>
      </c>
      <c r="E151">
        <f t="shared" si="13"/>
        <v>2</v>
      </c>
      <c r="F151" t="str">
        <f t="shared" si="14"/>
        <v>5710.9</v>
      </c>
      <c r="G151" t="str">
        <f t="shared" si="15"/>
        <v>5710.9</v>
      </c>
    </row>
    <row r="152" spans="1:7" ht="15" x14ac:dyDescent="0.3">
      <c r="A152" s="13" t="s">
        <v>213</v>
      </c>
      <c r="B152" s="13"/>
      <c r="C152" t="str">
        <f t="shared" si="11"/>
        <v>1985</v>
      </c>
      <c r="D152" t="str">
        <f t="shared" si="12"/>
        <v>1985.3 5788.6</v>
      </c>
      <c r="E152">
        <f t="shared" si="13"/>
        <v>3</v>
      </c>
      <c r="F152" t="str">
        <f t="shared" si="14"/>
        <v>5788.6</v>
      </c>
      <c r="G152" t="str">
        <f t="shared" si="15"/>
        <v>5788.6</v>
      </c>
    </row>
    <row r="153" spans="1:7" ht="15" x14ac:dyDescent="0.3">
      <c r="A153" s="13" t="s">
        <v>214</v>
      </c>
      <c r="B153" s="13"/>
      <c r="C153" t="str">
        <f t="shared" si="11"/>
        <v>1985</v>
      </c>
      <c r="D153" t="str">
        <f t="shared" si="12"/>
        <v>1985.4 5839.6</v>
      </c>
      <c r="E153">
        <f t="shared" si="13"/>
        <v>4</v>
      </c>
      <c r="F153" t="str">
        <f t="shared" si="14"/>
        <v>5839.6</v>
      </c>
      <c r="G153" t="str">
        <f t="shared" si="15"/>
        <v>5839.6</v>
      </c>
    </row>
    <row r="154" spans="1:7" ht="15" x14ac:dyDescent="0.3">
      <c r="A154" s="13" t="s">
        <v>215</v>
      </c>
      <c r="B154" s="13"/>
      <c r="C154" t="str">
        <f t="shared" si="11"/>
        <v>1986</v>
      </c>
      <c r="D154" t="str">
        <f t="shared" si="12"/>
        <v>1986.1 5887.3</v>
      </c>
      <c r="E154">
        <f t="shared" si="13"/>
        <v>1</v>
      </c>
      <c r="F154" t="str">
        <f t="shared" si="14"/>
        <v>5887.3</v>
      </c>
      <c r="G154" t="str">
        <f t="shared" si="15"/>
        <v>5887.3</v>
      </c>
    </row>
    <row r="155" spans="1:7" ht="15" x14ac:dyDescent="0.3">
      <c r="A155" s="13" t="s">
        <v>216</v>
      </c>
      <c r="B155" s="13"/>
      <c r="C155" t="str">
        <f t="shared" si="11"/>
        <v>1986</v>
      </c>
      <c r="D155" t="str">
        <f t="shared" si="12"/>
        <v>1986.2 5901.9</v>
      </c>
      <c r="E155">
        <f t="shared" si="13"/>
        <v>2</v>
      </c>
      <c r="F155" t="str">
        <f t="shared" si="14"/>
        <v>5901.9</v>
      </c>
      <c r="G155" t="str">
        <f t="shared" si="15"/>
        <v>5901.9</v>
      </c>
    </row>
    <row r="156" spans="1:7" ht="15" x14ac:dyDescent="0.3">
      <c r="A156" s="13" t="s">
        <v>217</v>
      </c>
      <c r="B156" s="13"/>
      <c r="C156" t="str">
        <f t="shared" si="11"/>
        <v>1986</v>
      </c>
      <c r="D156" t="str">
        <f t="shared" si="12"/>
        <v>1986.3 5959.0</v>
      </c>
      <c r="E156">
        <f t="shared" si="13"/>
        <v>3</v>
      </c>
      <c r="F156" t="str">
        <f t="shared" si="14"/>
        <v>5959.0</v>
      </c>
      <c r="G156" t="str">
        <f t="shared" si="15"/>
        <v>5959.0</v>
      </c>
    </row>
    <row r="157" spans="1:7" ht="15" x14ac:dyDescent="0.3">
      <c r="A157" s="13" t="s">
        <v>218</v>
      </c>
      <c r="B157" s="13"/>
      <c r="C157" t="str">
        <f t="shared" si="11"/>
        <v>1986</v>
      </c>
      <c r="D157" t="str">
        <f t="shared" si="12"/>
        <v>1986.4 5981.7</v>
      </c>
      <c r="E157">
        <f t="shared" si="13"/>
        <v>4</v>
      </c>
      <c r="F157" t="str">
        <f t="shared" si="14"/>
        <v>5981.7</v>
      </c>
      <c r="G157" t="str">
        <f t="shared" si="15"/>
        <v>5981.7</v>
      </c>
    </row>
    <row r="158" spans="1:7" ht="15" x14ac:dyDescent="0.3">
      <c r="A158" s="13" t="s">
        <v>219</v>
      </c>
      <c r="B158" s="13"/>
      <c r="C158" t="str">
        <f t="shared" si="11"/>
        <v>1987</v>
      </c>
      <c r="D158" t="str">
        <f t="shared" si="12"/>
        <v>1987.1 6027.6</v>
      </c>
      <c r="E158">
        <f t="shared" si="13"/>
        <v>1</v>
      </c>
      <c r="F158" t="str">
        <f t="shared" si="14"/>
        <v>6027.6</v>
      </c>
      <c r="G158" t="str">
        <f t="shared" si="15"/>
        <v>6027.6</v>
      </c>
    </row>
    <row r="159" spans="1:7" ht="15" x14ac:dyDescent="0.3">
      <c r="A159" s="13" t="s">
        <v>220</v>
      </c>
      <c r="B159" s="13"/>
      <c r="C159" t="str">
        <f t="shared" si="11"/>
        <v>1987</v>
      </c>
      <c r="D159" t="str">
        <f t="shared" si="12"/>
        <v>1987.2 6095.8</v>
      </c>
      <c r="E159">
        <f t="shared" si="13"/>
        <v>2</v>
      </c>
      <c r="F159" t="str">
        <f t="shared" si="14"/>
        <v>6095.8</v>
      </c>
      <c r="G159" t="str">
        <f t="shared" si="15"/>
        <v>6095.8</v>
      </c>
    </row>
    <row r="160" spans="1:7" ht="15" x14ac:dyDescent="0.3">
      <c r="A160" s="13" t="s">
        <v>221</v>
      </c>
      <c r="B160" s="13"/>
      <c r="C160" t="str">
        <f t="shared" si="11"/>
        <v>1987</v>
      </c>
      <c r="D160" t="str">
        <f t="shared" si="12"/>
        <v>1987.3 6145.8</v>
      </c>
      <c r="E160">
        <f t="shared" si="13"/>
        <v>3</v>
      </c>
      <c r="F160" t="str">
        <f t="shared" si="14"/>
        <v>6145.8</v>
      </c>
      <c r="G160" t="str">
        <f t="shared" si="15"/>
        <v>6145.8</v>
      </c>
    </row>
    <row r="161" spans="1:7" ht="15" x14ac:dyDescent="0.3">
      <c r="A161" s="13" t="s">
        <v>222</v>
      </c>
      <c r="B161" s="13"/>
      <c r="C161" t="str">
        <f t="shared" si="11"/>
        <v>1987</v>
      </c>
      <c r="D161" t="str">
        <f t="shared" si="12"/>
        <v>1987.4 6254.1</v>
      </c>
      <c r="E161">
        <f t="shared" si="13"/>
        <v>4</v>
      </c>
      <c r="F161" t="str">
        <f t="shared" si="14"/>
        <v>6254.1</v>
      </c>
      <c r="G161" t="str">
        <f t="shared" si="15"/>
        <v>6254.1</v>
      </c>
    </row>
    <row r="162" spans="1:7" ht="15" x14ac:dyDescent="0.3">
      <c r="A162" s="13" t="s">
        <v>223</v>
      </c>
      <c r="B162" s="13"/>
      <c r="C162" t="str">
        <f t="shared" si="11"/>
        <v>1988</v>
      </c>
      <c r="D162" t="str">
        <f t="shared" si="12"/>
        <v>1988.1 6302.0</v>
      </c>
      <c r="E162">
        <f t="shared" si="13"/>
        <v>1</v>
      </c>
      <c r="F162" t="str">
        <f t="shared" si="14"/>
        <v>6302.0</v>
      </c>
      <c r="G162" t="str">
        <f t="shared" si="15"/>
        <v>6302.0</v>
      </c>
    </row>
    <row r="163" spans="1:7" ht="15" x14ac:dyDescent="0.3">
      <c r="A163" s="13" t="s">
        <v>224</v>
      </c>
      <c r="B163" s="13"/>
      <c r="C163" t="str">
        <f t="shared" si="11"/>
        <v>1988</v>
      </c>
      <c r="D163" t="str">
        <f t="shared" si="12"/>
        <v>1988.2 6372.8</v>
      </c>
      <c r="E163">
        <f t="shared" si="13"/>
        <v>2</v>
      </c>
      <c r="F163" t="str">
        <f t="shared" si="14"/>
        <v>6372.8</v>
      </c>
      <c r="G163" t="str">
        <f t="shared" si="15"/>
        <v>6372.8</v>
      </c>
    </row>
    <row r="164" spans="1:7" ht="15" x14ac:dyDescent="0.3">
      <c r="A164" s="13" t="s">
        <v>225</v>
      </c>
      <c r="B164" s="13"/>
      <c r="C164" t="str">
        <f t="shared" si="11"/>
        <v>1988</v>
      </c>
      <c r="D164" t="str">
        <f t="shared" si="12"/>
        <v>1988.3 6402.0</v>
      </c>
      <c r="E164">
        <f t="shared" si="13"/>
        <v>3</v>
      </c>
      <c r="F164" t="str">
        <f t="shared" si="14"/>
        <v>6402.0</v>
      </c>
      <c r="G164" t="str">
        <f t="shared" si="15"/>
        <v>6402.0</v>
      </c>
    </row>
    <row r="165" spans="1:7" ht="15" x14ac:dyDescent="0.3">
      <c r="A165" s="13" t="s">
        <v>226</v>
      </c>
      <c r="B165" s="13"/>
      <c r="C165" t="str">
        <f t="shared" si="11"/>
        <v>1988</v>
      </c>
      <c r="D165" t="str">
        <f t="shared" si="12"/>
        <v>1988.4 6487.4</v>
      </c>
      <c r="E165">
        <f t="shared" si="13"/>
        <v>4</v>
      </c>
      <c r="F165" t="str">
        <f t="shared" si="14"/>
        <v>6487.4</v>
      </c>
      <c r="G165" t="str">
        <f t="shared" si="15"/>
        <v>6487.4</v>
      </c>
    </row>
    <row r="166" spans="1:7" ht="15" x14ac:dyDescent="0.3">
      <c r="A166" s="13" t="s">
        <v>227</v>
      </c>
      <c r="B166" s="13"/>
      <c r="C166" t="str">
        <f t="shared" si="11"/>
        <v>1989</v>
      </c>
      <c r="D166" t="str">
        <f t="shared" si="12"/>
        <v>1989.1 6565.6</v>
      </c>
      <c r="E166">
        <f t="shared" si="13"/>
        <v>1</v>
      </c>
      <c r="F166" t="str">
        <f t="shared" si="14"/>
        <v>6565.6</v>
      </c>
      <c r="G166" t="str">
        <f t="shared" si="15"/>
        <v>6565.6</v>
      </c>
    </row>
    <row r="167" spans="1:7" ht="15" x14ac:dyDescent="0.3">
      <c r="A167" s="13" t="s">
        <v>228</v>
      </c>
      <c r="B167" s="13"/>
      <c r="C167" t="str">
        <f t="shared" si="11"/>
        <v>1989</v>
      </c>
      <c r="D167" t="str">
        <f t="shared" si="12"/>
        <v>1989.2 6599.7</v>
      </c>
      <c r="E167">
        <f t="shared" si="13"/>
        <v>2</v>
      </c>
      <c r="F167" t="str">
        <f t="shared" si="14"/>
        <v>6599.7</v>
      </c>
      <c r="G167" t="str">
        <f t="shared" si="15"/>
        <v>6599.7</v>
      </c>
    </row>
    <row r="168" spans="1:7" ht="15" x14ac:dyDescent="0.3">
      <c r="A168" s="13" t="s">
        <v>229</v>
      </c>
      <c r="B168" s="13"/>
      <c r="C168" t="str">
        <f t="shared" si="11"/>
        <v>1989</v>
      </c>
      <c r="D168" t="str">
        <f t="shared" si="12"/>
        <v>1989.3 6633.4</v>
      </c>
      <c r="E168">
        <f t="shared" si="13"/>
        <v>3</v>
      </c>
      <c r="F168" t="str">
        <f t="shared" si="14"/>
        <v>6633.4</v>
      </c>
      <c r="G168" t="str">
        <f t="shared" si="15"/>
        <v>6633.4</v>
      </c>
    </row>
    <row r="169" spans="1:7" ht="15" x14ac:dyDescent="0.3">
      <c r="A169" s="13" t="s">
        <v>230</v>
      </c>
      <c r="B169" s="13"/>
      <c r="C169" t="str">
        <f t="shared" si="11"/>
        <v>1989</v>
      </c>
      <c r="D169" t="str">
        <f t="shared" si="12"/>
        <v>1989.4 6663.4</v>
      </c>
      <c r="E169">
        <f t="shared" si="13"/>
        <v>4</v>
      </c>
      <c r="F169" t="str">
        <f t="shared" si="14"/>
        <v>6663.4</v>
      </c>
      <c r="G169" t="str">
        <f t="shared" si="15"/>
        <v>6663.4</v>
      </c>
    </row>
    <row r="170" spans="1:7" ht="15" x14ac:dyDescent="0.3">
      <c r="A170" s="13" t="s">
        <v>231</v>
      </c>
      <c r="B170" s="13"/>
      <c r="C170" t="str">
        <f t="shared" si="11"/>
        <v>1990</v>
      </c>
      <c r="D170" t="str">
        <f t="shared" si="12"/>
        <v>1990.1 6743.6</v>
      </c>
      <c r="E170">
        <f t="shared" si="13"/>
        <v>1</v>
      </c>
      <c r="F170" t="str">
        <f t="shared" si="14"/>
        <v>6743.6</v>
      </c>
      <c r="G170" t="str">
        <f t="shared" si="15"/>
        <v>6743.6</v>
      </c>
    </row>
    <row r="171" spans="1:7" ht="15" x14ac:dyDescent="0.3">
      <c r="A171" s="13" t="s">
        <v>232</v>
      </c>
      <c r="B171" s="13"/>
      <c r="C171" t="str">
        <f t="shared" si="11"/>
        <v>1990</v>
      </c>
      <c r="D171" t="str">
        <f t="shared" si="12"/>
        <v>1990.2 6760.8</v>
      </c>
      <c r="E171">
        <f t="shared" si="13"/>
        <v>2</v>
      </c>
      <c r="F171" t="str">
        <f t="shared" si="14"/>
        <v>6760.8</v>
      </c>
      <c r="G171" t="str">
        <f t="shared" si="15"/>
        <v>6760.8</v>
      </c>
    </row>
    <row r="172" spans="1:7" ht="15" x14ac:dyDescent="0.3">
      <c r="A172" s="13" t="s">
        <v>233</v>
      </c>
      <c r="B172" s="13"/>
      <c r="C172" t="str">
        <f t="shared" si="11"/>
        <v>1990</v>
      </c>
      <c r="D172" t="str">
        <f t="shared" si="12"/>
        <v>1990.3 6742.6</v>
      </c>
      <c r="E172">
        <f t="shared" si="13"/>
        <v>3</v>
      </c>
      <c r="F172" t="str">
        <f t="shared" si="14"/>
        <v>6742.6</v>
      </c>
      <c r="G172" t="str">
        <f t="shared" si="15"/>
        <v>6742.6</v>
      </c>
    </row>
    <row r="173" spans="1:7" ht="15" x14ac:dyDescent="0.3">
      <c r="A173" s="13" t="s">
        <v>234</v>
      </c>
      <c r="B173" s="13"/>
      <c r="C173" t="str">
        <f t="shared" si="11"/>
        <v>1990</v>
      </c>
      <c r="D173" t="str">
        <f t="shared" si="12"/>
        <v>1990.4 6713.3</v>
      </c>
      <c r="E173">
        <f t="shared" si="13"/>
        <v>4</v>
      </c>
      <c r="F173" t="str">
        <f t="shared" si="14"/>
        <v>6713.3</v>
      </c>
      <c r="G173" t="str">
        <f t="shared" si="15"/>
        <v>6713.3</v>
      </c>
    </row>
    <row r="174" spans="1:7" ht="15" x14ac:dyDescent="0.3">
      <c r="A174" s="13" t="s">
        <v>235</v>
      </c>
      <c r="B174" s="13"/>
      <c r="C174" t="str">
        <f t="shared" si="11"/>
        <v>1991</v>
      </c>
      <c r="D174" t="str">
        <f t="shared" si="12"/>
        <v>1991.1 6667.4</v>
      </c>
      <c r="E174">
        <f t="shared" si="13"/>
        <v>1</v>
      </c>
      <c r="F174" t="str">
        <f t="shared" si="14"/>
        <v>6667.4</v>
      </c>
      <c r="G174" t="str">
        <f t="shared" si="15"/>
        <v>6667.4</v>
      </c>
    </row>
    <row r="175" spans="1:7" ht="15" x14ac:dyDescent="0.3">
      <c r="A175" s="13" t="s">
        <v>236</v>
      </c>
      <c r="B175" s="13"/>
      <c r="C175" t="str">
        <f t="shared" si="11"/>
        <v>1991</v>
      </c>
      <c r="D175" t="str">
        <f t="shared" si="12"/>
        <v>1991.2 6692.1</v>
      </c>
      <c r="E175">
        <f t="shared" si="13"/>
        <v>2</v>
      </c>
      <c r="F175" t="str">
        <f t="shared" si="14"/>
        <v>6692.1</v>
      </c>
      <c r="G175" t="str">
        <f t="shared" si="15"/>
        <v>6692.1</v>
      </c>
    </row>
    <row r="176" spans="1:7" ht="15" x14ac:dyDescent="0.3">
      <c r="A176" s="13" t="s">
        <v>237</v>
      </c>
      <c r="B176" s="13"/>
      <c r="C176" t="str">
        <f t="shared" si="11"/>
        <v>1991</v>
      </c>
      <c r="D176" t="str">
        <f t="shared" si="12"/>
        <v>1991.3 6704.7</v>
      </c>
      <c r="E176">
        <f t="shared" si="13"/>
        <v>3</v>
      </c>
      <c r="F176" t="str">
        <f t="shared" si="14"/>
        <v>6704.7</v>
      </c>
      <c r="G176" t="str">
        <f t="shared" si="15"/>
        <v>6704.7</v>
      </c>
    </row>
    <row r="177" spans="1:7" ht="15" x14ac:dyDescent="0.3">
      <c r="A177" s="13" t="s">
        <v>238</v>
      </c>
      <c r="B177" s="13"/>
      <c r="C177" t="str">
        <f t="shared" si="11"/>
        <v>1991</v>
      </c>
      <c r="D177" t="str">
        <f t="shared" si="12"/>
        <v>1991.4 6749.4</v>
      </c>
      <c r="E177">
        <f t="shared" si="13"/>
        <v>4</v>
      </c>
      <c r="F177" t="str">
        <f t="shared" si="14"/>
        <v>6749.4</v>
      </c>
      <c r="G177" t="str">
        <f t="shared" si="15"/>
        <v>6749.4</v>
      </c>
    </row>
    <row r="178" spans="1:7" ht="15" x14ac:dyDescent="0.3">
      <c r="A178" s="13" t="s">
        <v>239</v>
      </c>
      <c r="B178" s="13"/>
      <c r="C178" t="str">
        <f t="shared" si="11"/>
        <v>1992</v>
      </c>
      <c r="D178" t="str">
        <f t="shared" si="12"/>
        <v>1992.1 6811.1</v>
      </c>
      <c r="E178">
        <f t="shared" si="13"/>
        <v>1</v>
      </c>
      <c r="F178" t="str">
        <f t="shared" si="14"/>
        <v>6811.1</v>
      </c>
      <c r="G178" t="str">
        <f t="shared" si="15"/>
        <v>6811.1</v>
      </c>
    </row>
    <row r="179" spans="1:7" ht="15" x14ac:dyDescent="0.3">
      <c r="A179" s="13" t="s">
        <v>240</v>
      </c>
      <c r="B179" s="13"/>
      <c r="C179" t="str">
        <f t="shared" si="11"/>
        <v>1992</v>
      </c>
      <c r="D179" t="str">
        <f t="shared" si="12"/>
        <v>1992.2 6873.8</v>
      </c>
      <c r="E179">
        <f t="shared" si="13"/>
        <v>2</v>
      </c>
      <c r="F179" t="str">
        <f t="shared" si="14"/>
        <v>6873.8</v>
      </c>
      <c r="G179" t="str">
        <f t="shared" si="15"/>
        <v>6873.8</v>
      </c>
    </row>
    <row r="180" spans="1:7" ht="15" x14ac:dyDescent="0.3">
      <c r="A180" s="13" t="s">
        <v>241</v>
      </c>
      <c r="B180" s="13"/>
      <c r="C180" t="str">
        <f t="shared" si="11"/>
        <v>1992</v>
      </c>
      <c r="D180" t="str">
        <f t="shared" si="12"/>
        <v>1992.3 6923.3</v>
      </c>
      <c r="E180">
        <f t="shared" si="13"/>
        <v>3</v>
      </c>
      <c r="F180" t="str">
        <f t="shared" si="14"/>
        <v>6923.3</v>
      </c>
      <c r="G180" t="str">
        <f t="shared" si="15"/>
        <v>6923.3</v>
      </c>
    </row>
    <row r="181" spans="1:7" ht="15" x14ac:dyDescent="0.3">
      <c r="A181" s="13" t="s">
        <v>242</v>
      </c>
      <c r="B181" s="13"/>
      <c r="C181" t="str">
        <f t="shared" si="11"/>
        <v>1992</v>
      </c>
      <c r="D181" t="str">
        <f t="shared" si="12"/>
        <v>1992.4 7015.1</v>
      </c>
      <c r="E181">
        <f t="shared" si="13"/>
        <v>4</v>
      </c>
      <c r="F181" t="str">
        <f t="shared" si="14"/>
        <v>7015.1</v>
      </c>
      <c r="G181" t="str">
        <f t="shared" si="15"/>
        <v>7015.1</v>
      </c>
    </row>
    <row r="182" spans="1:7" ht="15" x14ac:dyDescent="0.3">
      <c r="A182" s="13" t="s">
        <v>243</v>
      </c>
      <c r="B182" s="13"/>
      <c r="C182" t="str">
        <f t="shared" si="11"/>
        <v>1993</v>
      </c>
      <c r="D182" t="str">
        <f t="shared" si="12"/>
        <v>1993.1 7020.9</v>
      </c>
      <c r="E182">
        <f t="shared" si="13"/>
        <v>1</v>
      </c>
      <c r="F182" t="str">
        <f t="shared" si="14"/>
        <v>7020.9</v>
      </c>
      <c r="G182" t="str">
        <f t="shared" si="15"/>
        <v>7020.9</v>
      </c>
    </row>
    <row r="183" spans="1:7" ht="15" x14ac:dyDescent="0.3">
      <c r="A183" s="13" t="s">
        <v>244</v>
      </c>
      <c r="B183" s="13"/>
      <c r="C183" t="str">
        <f t="shared" si="11"/>
        <v>1993</v>
      </c>
      <c r="D183" t="str">
        <f t="shared" si="12"/>
        <v>1993.2 7056.0</v>
      </c>
      <c r="E183">
        <f t="shared" si="13"/>
        <v>2</v>
      </c>
      <c r="F183" t="str">
        <f t="shared" si="14"/>
        <v>7056.0</v>
      </c>
      <c r="G183" t="str">
        <f t="shared" si="15"/>
        <v>7056.0</v>
      </c>
    </row>
    <row r="184" spans="1:7" ht="15" x14ac:dyDescent="0.3">
      <c r="A184" s="13" t="s">
        <v>245</v>
      </c>
      <c r="B184" s="13"/>
      <c r="C184" t="str">
        <f t="shared" si="11"/>
        <v>1993</v>
      </c>
      <c r="D184" t="str">
        <f t="shared" si="12"/>
        <v>1993.3 7092.4</v>
      </c>
      <c r="E184">
        <f t="shared" si="13"/>
        <v>3</v>
      </c>
      <c r="F184" t="str">
        <f t="shared" si="14"/>
        <v>7092.4</v>
      </c>
      <c r="G184" t="str">
        <f t="shared" si="15"/>
        <v>7092.4</v>
      </c>
    </row>
    <row r="185" spans="1:7" ht="15" x14ac:dyDescent="0.3">
      <c r="A185" s="13" t="s">
        <v>246</v>
      </c>
      <c r="B185" s="13"/>
      <c r="C185" t="str">
        <f t="shared" si="11"/>
        <v>1993</v>
      </c>
      <c r="D185" t="str">
        <f t="shared" si="12"/>
        <v>1993.4 7182.1</v>
      </c>
      <c r="E185">
        <f t="shared" si="13"/>
        <v>4</v>
      </c>
      <c r="F185" t="str">
        <f t="shared" si="14"/>
        <v>7182.1</v>
      </c>
      <c r="G185" t="str">
        <f t="shared" si="15"/>
        <v>7182.1</v>
      </c>
    </row>
    <row r="186" spans="1:7" ht="15" x14ac:dyDescent="0.3">
      <c r="A186" s="13" t="s">
        <v>247</v>
      </c>
      <c r="B186" s="13"/>
      <c r="C186" t="str">
        <f t="shared" si="11"/>
        <v>1994</v>
      </c>
      <c r="D186" t="str">
        <f t="shared" si="12"/>
        <v>1994.1 7249.8</v>
      </c>
      <c r="E186">
        <f t="shared" si="13"/>
        <v>1</v>
      </c>
      <c r="F186" t="str">
        <f t="shared" si="14"/>
        <v>7249.8</v>
      </c>
      <c r="G186" t="str">
        <f t="shared" si="15"/>
        <v>7249.8</v>
      </c>
    </row>
    <row r="187" spans="1:7" ht="15" x14ac:dyDescent="0.3">
      <c r="A187" s="13" t="s">
        <v>248</v>
      </c>
      <c r="B187" s="13"/>
      <c r="C187" t="str">
        <f t="shared" si="11"/>
        <v>1994</v>
      </c>
      <c r="D187" t="str">
        <f t="shared" si="12"/>
        <v>1994.2 7346.3</v>
      </c>
      <c r="E187">
        <f t="shared" si="13"/>
        <v>2</v>
      </c>
      <c r="F187" t="str">
        <f t="shared" si="14"/>
        <v>7346.3</v>
      </c>
      <c r="G187" t="str">
        <f t="shared" si="15"/>
        <v>7346.3</v>
      </c>
    </row>
    <row r="188" spans="1:7" ht="15" x14ac:dyDescent="0.3">
      <c r="A188" s="13" t="s">
        <v>249</v>
      </c>
      <c r="B188" s="13"/>
      <c r="C188" t="str">
        <f t="shared" si="11"/>
        <v>1994</v>
      </c>
      <c r="D188" t="str">
        <f t="shared" si="12"/>
        <v>1994.3 7385.1</v>
      </c>
      <c r="E188">
        <f t="shared" si="13"/>
        <v>3</v>
      </c>
      <c r="F188" t="str">
        <f t="shared" si="14"/>
        <v>7385.1</v>
      </c>
      <c r="G188" t="str">
        <f t="shared" si="15"/>
        <v>7385.1</v>
      </c>
    </row>
    <row r="189" spans="1:7" ht="15" x14ac:dyDescent="0.3">
      <c r="A189" s="13" t="s">
        <v>250</v>
      </c>
      <c r="B189" s="13"/>
      <c r="C189" t="str">
        <f t="shared" si="11"/>
        <v>1994</v>
      </c>
      <c r="D189" t="str">
        <f t="shared" si="12"/>
        <v>1994.4 7476.0</v>
      </c>
      <c r="E189">
        <f t="shared" si="13"/>
        <v>4</v>
      </c>
      <c r="F189" t="str">
        <f t="shared" si="14"/>
        <v>7476.0</v>
      </c>
      <c r="G189" t="str">
        <f t="shared" si="15"/>
        <v>7476.0</v>
      </c>
    </row>
    <row r="190" spans="1:7" ht="15" x14ac:dyDescent="0.3">
      <c r="A190" s="13" t="s">
        <v>251</v>
      </c>
      <c r="B190" s="13"/>
      <c r="C190" t="str">
        <f t="shared" si="11"/>
        <v>1995</v>
      </c>
      <c r="D190" t="str">
        <f t="shared" si="12"/>
        <v>1995.1 7510.2</v>
      </c>
      <c r="E190">
        <f t="shared" si="13"/>
        <v>1</v>
      </c>
      <c r="F190" t="str">
        <f t="shared" si="14"/>
        <v>7510.2</v>
      </c>
      <c r="G190" t="str">
        <f t="shared" si="15"/>
        <v>7510.2</v>
      </c>
    </row>
    <row r="191" spans="1:7" ht="15" x14ac:dyDescent="0.3">
      <c r="A191" s="13" t="s">
        <v>252</v>
      </c>
      <c r="B191" s="13"/>
      <c r="C191" t="str">
        <f t="shared" si="11"/>
        <v>1995</v>
      </c>
      <c r="D191" t="str">
        <f t="shared" si="12"/>
        <v>1995.2 7528.6</v>
      </c>
      <c r="E191">
        <f t="shared" si="13"/>
        <v>2</v>
      </c>
      <c r="F191" t="str">
        <f t="shared" si="14"/>
        <v>7528.6</v>
      </c>
      <c r="G191" t="str">
        <f t="shared" si="15"/>
        <v>7528.6</v>
      </c>
    </row>
    <row r="192" spans="1:7" ht="15" x14ac:dyDescent="0.3">
      <c r="A192" s="13" t="s">
        <v>253</v>
      </c>
      <c r="B192" s="13"/>
      <c r="C192" t="str">
        <f t="shared" si="11"/>
        <v>1995</v>
      </c>
      <c r="D192" t="str">
        <f t="shared" si="12"/>
        <v>1995.3 7572.3</v>
      </c>
      <c r="E192">
        <f t="shared" si="13"/>
        <v>3</v>
      </c>
      <c r="F192" t="str">
        <f t="shared" si="14"/>
        <v>7572.3</v>
      </c>
      <c r="G192" t="str">
        <f t="shared" si="15"/>
        <v>7572.3</v>
      </c>
    </row>
    <row r="193" spans="1:7" ht="15" x14ac:dyDescent="0.3">
      <c r="A193" s="13" t="s">
        <v>254</v>
      </c>
      <c r="B193" s="13"/>
      <c r="C193" t="str">
        <f t="shared" si="11"/>
        <v>1995</v>
      </c>
      <c r="D193" t="str">
        <f t="shared" si="12"/>
        <v>1995.4 7645.2</v>
      </c>
      <c r="E193">
        <f t="shared" si="13"/>
        <v>4</v>
      </c>
      <c r="F193" t="str">
        <f t="shared" si="14"/>
        <v>7645.2</v>
      </c>
      <c r="G193" t="str">
        <f t="shared" si="15"/>
        <v>7645.2</v>
      </c>
    </row>
    <row r="194" spans="1:7" ht="15" x14ac:dyDescent="0.3">
      <c r="A194" s="13" t="s">
        <v>255</v>
      </c>
      <c r="B194" s="13"/>
      <c r="C194" t="str">
        <f t="shared" si="11"/>
        <v>1996</v>
      </c>
      <c r="D194" t="str">
        <f t="shared" si="12"/>
        <v>1996.1 7703.1</v>
      </c>
      <c r="E194">
        <f t="shared" si="13"/>
        <v>1</v>
      </c>
      <c r="F194" t="str">
        <f t="shared" si="14"/>
        <v>7703.1</v>
      </c>
      <c r="G194" t="str">
        <f t="shared" si="15"/>
        <v>7703.1</v>
      </c>
    </row>
    <row r="195" spans="1:7" ht="15" x14ac:dyDescent="0.3">
      <c r="A195" s="13" t="s">
        <v>256</v>
      </c>
      <c r="B195" s="13"/>
      <c r="C195" t="str">
        <f t="shared" si="11"/>
        <v>1996</v>
      </c>
      <c r="D195" t="str">
        <f t="shared" si="12"/>
        <v>1996.2 7820.4</v>
      </c>
      <c r="E195">
        <f t="shared" si="13"/>
        <v>2</v>
      </c>
      <c r="F195" t="str">
        <f t="shared" si="14"/>
        <v>7820.4</v>
      </c>
      <c r="G195" t="str">
        <f t="shared" si="15"/>
        <v>7820.4</v>
      </c>
    </row>
    <row r="196" spans="1:7" ht="15" x14ac:dyDescent="0.3">
      <c r="A196" s="13" t="s">
        <v>257</v>
      </c>
      <c r="B196" s="13"/>
      <c r="C196" t="str">
        <f t="shared" si="11"/>
        <v>1996</v>
      </c>
      <c r="D196" t="str">
        <f t="shared" si="12"/>
        <v>1996.3 7853.5</v>
      </c>
      <c r="E196">
        <f t="shared" si="13"/>
        <v>3</v>
      </c>
      <c r="F196" t="str">
        <f t="shared" si="14"/>
        <v>7853.5</v>
      </c>
      <c r="G196" t="str">
        <f t="shared" si="15"/>
        <v>7853.5</v>
      </c>
    </row>
    <row r="197" spans="1:7" ht="15" x14ac:dyDescent="0.3">
      <c r="A197" s="13" t="s">
        <v>258</v>
      </c>
      <c r="B197" s="13"/>
      <c r="C197" t="str">
        <f t="shared" si="11"/>
        <v>1996</v>
      </c>
      <c r="D197" t="str">
        <f t="shared" si="12"/>
        <v>1996.4 7947.9</v>
      </c>
      <c r="E197">
        <f t="shared" si="13"/>
        <v>4</v>
      </c>
      <c r="F197" t="str">
        <f t="shared" si="14"/>
        <v>7947.9</v>
      </c>
      <c r="G197" t="str">
        <f t="shared" si="15"/>
        <v>7947.9</v>
      </c>
    </row>
    <row r="198" spans="1:7" ht="15" x14ac:dyDescent="0.3">
      <c r="A198" s="13" t="s">
        <v>259</v>
      </c>
      <c r="B198" s="13"/>
      <c r="C198" t="str">
        <f t="shared" si="11"/>
        <v>1997</v>
      </c>
      <c r="D198" t="str">
        <f t="shared" si="12"/>
        <v>1997.1 8025.1</v>
      </c>
      <c r="E198">
        <f t="shared" si="13"/>
        <v>1</v>
      </c>
      <c r="F198" t="str">
        <f t="shared" si="14"/>
        <v>8025.1</v>
      </c>
      <c r="G198" t="str">
        <f t="shared" si="15"/>
        <v>8025.1</v>
      </c>
    </row>
    <row r="199" spans="1:7" ht="15" x14ac:dyDescent="0.3">
      <c r="A199" s="13" t="s">
        <v>260</v>
      </c>
      <c r="B199" s="13"/>
      <c r="C199" t="str">
        <f t="shared" si="11"/>
        <v>1997</v>
      </c>
      <c r="D199" t="str">
        <f t="shared" si="12"/>
        <v>1997.2 8145.6</v>
      </c>
      <c r="E199">
        <f t="shared" si="13"/>
        <v>2</v>
      </c>
      <c r="F199" t="str">
        <f t="shared" si="14"/>
        <v>8145.6</v>
      </c>
      <c r="G199" t="str">
        <f t="shared" si="15"/>
        <v>8145.6</v>
      </c>
    </row>
    <row r="200" spans="1:7" ht="15" x14ac:dyDescent="0.3">
      <c r="A200" s="13" t="s">
        <v>261</v>
      </c>
      <c r="B200" s="13"/>
      <c r="C200" t="str">
        <f t="shared" si="11"/>
        <v>1997</v>
      </c>
      <c r="D200" t="str">
        <f t="shared" si="12"/>
        <v>1997.3 8225.1</v>
      </c>
      <c r="E200">
        <f t="shared" si="13"/>
        <v>3</v>
      </c>
      <c r="F200" t="str">
        <f t="shared" si="14"/>
        <v>8225.1</v>
      </c>
      <c r="G200" t="str">
        <f t="shared" si="15"/>
        <v>8225.1</v>
      </c>
    </row>
    <row r="201" spans="1:7" ht="15" x14ac:dyDescent="0.3">
      <c r="A201" s="13" t="s">
        <v>262</v>
      </c>
      <c r="B201" s="13"/>
      <c r="C201" t="str">
        <f t="shared" si="11"/>
        <v>1997</v>
      </c>
      <c r="D201" t="str">
        <f t="shared" si="12"/>
        <v>1997.4 8276.9</v>
      </c>
      <c r="E201">
        <f t="shared" si="13"/>
        <v>4</v>
      </c>
      <c r="F201" t="str">
        <f t="shared" si="14"/>
        <v>8276.9</v>
      </c>
      <c r="G201" t="str">
        <f t="shared" si="15"/>
        <v>8276.9</v>
      </c>
    </row>
    <row r="202" spans="1:7" ht="15" x14ac:dyDescent="0.3">
      <c r="A202" s="13" t="s">
        <v>263</v>
      </c>
      <c r="B202" s="13"/>
      <c r="C202" t="str">
        <f t="shared" ref="C202:C219" si="16">LEFT(A202,4)</f>
        <v>1998</v>
      </c>
      <c r="D202" t="str">
        <f t="shared" ref="D202:D219" si="17">TRIM(A202)</f>
        <v>1998.1 8405.4</v>
      </c>
      <c r="E202">
        <f t="shared" ref="E202:E219" si="18">VALUE(MID(A202,6,1))</f>
        <v>1</v>
      </c>
      <c r="F202" t="str">
        <f t="shared" si="14"/>
        <v>8405.4</v>
      </c>
      <c r="G202" t="str">
        <f t="shared" si="15"/>
        <v>8405.4</v>
      </c>
    </row>
    <row r="203" spans="1:7" ht="15" x14ac:dyDescent="0.3">
      <c r="A203" s="13" t="s">
        <v>264</v>
      </c>
      <c r="B203" s="13"/>
      <c r="C203" t="str">
        <f t="shared" si="16"/>
        <v>1998</v>
      </c>
      <c r="D203" t="str">
        <f t="shared" si="17"/>
        <v>1998.2 8448.7</v>
      </c>
      <c r="E203">
        <f t="shared" si="18"/>
        <v>2</v>
      </c>
      <c r="F203" t="str">
        <f t="shared" ref="F203:F219" si="19">MID(D203,8,8)</f>
        <v>8448.7</v>
      </c>
      <c r="G203" t="str">
        <f t="shared" ref="G203:G219" si="20">F203</f>
        <v>8448.7</v>
      </c>
    </row>
    <row r="204" spans="1:7" ht="15" x14ac:dyDescent="0.3">
      <c r="A204" s="13" t="s">
        <v>265</v>
      </c>
      <c r="B204" s="13"/>
      <c r="C204" t="str">
        <f t="shared" si="16"/>
        <v>1998</v>
      </c>
      <c r="D204" t="str">
        <f t="shared" si="17"/>
        <v>1998.3 8517.6</v>
      </c>
      <c r="E204">
        <f t="shared" si="18"/>
        <v>3</v>
      </c>
      <c r="F204" t="str">
        <f t="shared" si="19"/>
        <v>8517.6</v>
      </c>
      <c r="G204" t="str">
        <f t="shared" si="20"/>
        <v>8517.6</v>
      </c>
    </row>
    <row r="205" spans="1:7" ht="15" x14ac:dyDescent="0.3">
      <c r="A205" s="13" t="s">
        <v>266</v>
      </c>
      <c r="B205" s="13"/>
      <c r="C205" t="str">
        <f t="shared" si="16"/>
        <v>1998</v>
      </c>
      <c r="D205" t="str">
        <f t="shared" si="17"/>
        <v>1998.4 8662.0</v>
      </c>
      <c r="E205">
        <f t="shared" si="18"/>
        <v>4</v>
      </c>
      <c r="F205" t="str">
        <f t="shared" si="19"/>
        <v>8662.0</v>
      </c>
      <c r="G205" t="str">
        <f t="shared" si="20"/>
        <v>8662.0</v>
      </c>
    </row>
    <row r="206" spans="1:7" ht="15" x14ac:dyDescent="0.3">
      <c r="A206" s="13" t="s">
        <v>267</v>
      </c>
      <c r="B206" s="13"/>
      <c r="C206" t="str">
        <f t="shared" si="16"/>
        <v>1999</v>
      </c>
      <c r="D206" t="str">
        <f t="shared" si="17"/>
        <v>1999.1 8755.5</v>
      </c>
      <c r="E206">
        <f t="shared" si="18"/>
        <v>1</v>
      </c>
      <c r="F206" t="str">
        <f t="shared" si="19"/>
        <v>8755.5</v>
      </c>
      <c r="G206" t="str">
        <f t="shared" si="20"/>
        <v>8755.5</v>
      </c>
    </row>
    <row r="207" spans="1:7" ht="15" x14ac:dyDescent="0.3">
      <c r="A207" s="13" t="s">
        <v>268</v>
      </c>
      <c r="B207" s="13"/>
      <c r="C207" t="str">
        <f t="shared" si="16"/>
        <v>1999</v>
      </c>
      <c r="D207" t="str">
        <f t="shared" si="17"/>
        <v>1999.2 8801.8</v>
      </c>
      <c r="E207">
        <f t="shared" si="18"/>
        <v>2</v>
      </c>
      <c r="F207" t="str">
        <f t="shared" si="19"/>
        <v>8801.8</v>
      </c>
      <c r="G207" t="str">
        <f t="shared" si="20"/>
        <v>8801.8</v>
      </c>
    </row>
    <row r="208" spans="1:7" ht="15" x14ac:dyDescent="0.3">
      <c r="A208" s="13" t="s">
        <v>269</v>
      </c>
      <c r="B208" s="13"/>
      <c r="C208" t="str">
        <f t="shared" si="16"/>
        <v>1999</v>
      </c>
      <c r="D208" t="str">
        <f t="shared" si="17"/>
        <v>1999.3 8906.4</v>
      </c>
      <c r="E208">
        <f t="shared" si="18"/>
        <v>3</v>
      </c>
      <c r="F208" t="str">
        <f t="shared" si="19"/>
        <v>8906.4</v>
      </c>
      <c r="G208" t="str">
        <f t="shared" si="20"/>
        <v>8906.4</v>
      </c>
    </row>
    <row r="209" spans="1:7" ht="15" x14ac:dyDescent="0.3">
      <c r="A209" s="13" t="s">
        <v>270</v>
      </c>
      <c r="B209" s="13"/>
      <c r="C209" t="str">
        <f t="shared" si="16"/>
        <v>1999</v>
      </c>
      <c r="D209" t="str">
        <f t="shared" si="17"/>
        <v>1999.4 9071.1</v>
      </c>
      <c r="E209">
        <f t="shared" si="18"/>
        <v>4</v>
      </c>
      <c r="F209" t="str">
        <f t="shared" si="19"/>
        <v>9071.1</v>
      </c>
      <c r="G209" t="str">
        <f t="shared" si="20"/>
        <v>9071.1</v>
      </c>
    </row>
    <row r="210" spans="1:7" ht="15" x14ac:dyDescent="0.3">
      <c r="A210" s="13" t="s">
        <v>271</v>
      </c>
      <c r="B210" s="13"/>
      <c r="C210" t="str">
        <f t="shared" si="16"/>
        <v>2000</v>
      </c>
      <c r="D210" t="str">
        <f t="shared" si="17"/>
        <v>2000.1 9119.7</v>
      </c>
      <c r="E210">
        <f t="shared" si="18"/>
        <v>1</v>
      </c>
      <c r="F210" t="str">
        <f t="shared" si="19"/>
        <v>9119.7</v>
      </c>
      <c r="G210" t="str">
        <f t="shared" si="20"/>
        <v>9119.7</v>
      </c>
    </row>
    <row r="211" spans="1:7" ht="15" x14ac:dyDescent="0.3">
      <c r="A211" s="13" t="s">
        <v>272</v>
      </c>
      <c r="B211" s="13"/>
      <c r="C211" t="str">
        <f t="shared" si="16"/>
        <v>2000</v>
      </c>
      <c r="D211" t="str">
        <f t="shared" si="17"/>
        <v>2000.2 9233.0</v>
      </c>
      <c r="E211">
        <f t="shared" si="18"/>
        <v>2</v>
      </c>
      <c r="F211" t="str">
        <f t="shared" si="19"/>
        <v>9233.0</v>
      </c>
      <c r="G211" t="str">
        <f t="shared" si="20"/>
        <v>9233.0</v>
      </c>
    </row>
    <row r="212" spans="1:7" ht="15" x14ac:dyDescent="0.3">
      <c r="A212" s="13" t="s">
        <v>273</v>
      </c>
      <c r="B212" s="13"/>
      <c r="C212" t="str">
        <f t="shared" si="16"/>
        <v>2000</v>
      </c>
      <c r="D212" t="str">
        <f t="shared" si="17"/>
        <v>2000.3 9238.2</v>
      </c>
      <c r="E212">
        <f t="shared" si="18"/>
        <v>3</v>
      </c>
      <c r="F212" t="str">
        <f t="shared" si="19"/>
        <v>9238.2</v>
      </c>
      <c r="G212" t="str">
        <f t="shared" si="20"/>
        <v>9238.2</v>
      </c>
    </row>
    <row r="213" spans="1:7" ht="15" x14ac:dyDescent="0.3">
      <c r="A213" s="13" t="s">
        <v>274</v>
      </c>
      <c r="B213" s="13"/>
      <c r="C213" t="str">
        <f t="shared" si="16"/>
        <v>2000</v>
      </c>
      <c r="D213" t="str">
        <f t="shared" si="17"/>
        <v>2000.4 9274.0</v>
      </c>
      <c r="E213">
        <f t="shared" si="18"/>
        <v>4</v>
      </c>
      <c r="F213" t="str">
        <f t="shared" si="19"/>
        <v>9274.0</v>
      </c>
      <c r="G213" t="str">
        <f t="shared" si="20"/>
        <v>9274.0</v>
      </c>
    </row>
    <row r="214" spans="1:7" ht="15" x14ac:dyDescent="0.3">
      <c r="A214" s="13" t="s">
        <v>275</v>
      </c>
      <c r="B214" s="13"/>
      <c r="C214" t="str">
        <f t="shared" si="16"/>
        <v>2001</v>
      </c>
      <c r="D214" t="str">
        <f t="shared" si="17"/>
        <v>2001.1 9241.7</v>
      </c>
      <c r="E214">
        <f t="shared" si="18"/>
        <v>1</v>
      </c>
      <c r="F214" t="str">
        <f t="shared" si="19"/>
        <v>9241.7</v>
      </c>
      <c r="G214" t="str">
        <f t="shared" si="20"/>
        <v>9241.7</v>
      </c>
    </row>
    <row r="215" spans="1:7" ht="15" x14ac:dyDescent="0.3">
      <c r="A215" s="13" t="s">
        <v>276</v>
      </c>
      <c r="B215" s="13"/>
      <c r="C215" t="str">
        <f t="shared" si="16"/>
        <v>2001</v>
      </c>
      <c r="D215" t="str">
        <f t="shared" si="17"/>
        <v>2001.2 9224.3</v>
      </c>
      <c r="E215">
        <f t="shared" si="18"/>
        <v>2</v>
      </c>
      <c r="F215" t="str">
        <f t="shared" si="19"/>
        <v>9224.3</v>
      </c>
      <c r="G215" t="str">
        <f t="shared" si="20"/>
        <v>9224.3</v>
      </c>
    </row>
    <row r="216" spans="1:7" ht="15" x14ac:dyDescent="0.3">
      <c r="A216" s="13" t="s">
        <v>277</v>
      </c>
      <c r="B216" s="13"/>
      <c r="C216" t="str">
        <f t="shared" si="16"/>
        <v>2001</v>
      </c>
      <c r="D216" t="str">
        <f t="shared" si="17"/>
        <v>2001.3 9199.8</v>
      </c>
      <c r="E216">
        <f t="shared" si="18"/>
        <v>3</v>
      </c>
      <c r="F216" t="str">
        <f t="shared" si="19"/>
        <v>9199.8</v>
      </c>
      <c r="G216" t="str">
        <f t="shared" si="20"/>
        <v>9199.8</v>
      </c>
    </row>
    <row r="217" spans="1:7" ht="15" x14ac:dyDescent="0.3">
      <c r="A217" s="13" t="s">
        <v>278</v>
      </c>
      <c r="B217" s="13"/>
      <c r="C217" t="str">
        <f t="shared" si="16"/>
        <v>2001</v>
      </c>
      <c r="D217" t="str">
        <f t="shared" si="17"/>
        <v>2001.4 9283.5</v>
      </c>
      <c r="E217">
        <f t="shared" si="18"/>
        <v>4</v>
      </c>
      <c r="F217" t="str">
        <f t="shared" si="19"/>
        <v>9283.5</v>
      </c>
      <c r="G217" t="str">
        <f t="shared" si="20"/>
        <v>9283.5</v>
      </c>
    </row>
    <row r="218" spans="1:7" ht="15" x14ac:dyDescent="0.3">
      <c r="A218" s="13" t="s">
        <v>279</v>
      </c>
      <c r="B218" s="13"/>
      <c r="C218" t="str">
        <f t="shared" si="16"/>
        <v>2002</v>
      </c>
      <c r="D218" t="str">
        <f t="shared" si="17"/>
        <v>2002.1 9367.5</v>
      </c>
      <c r="E218">
        <f t="shared" si="18"/>
        <v>1</v>
      </c>
      <c r="F218" t="str">
        <f t="shared" si="19"/>
        <v>9367.5</v>
      </c>
      <c r="G218" t="str">
        <f t="shared" si="20"/>
        <v>9367.5</v>
      </c>
    </row>
    <row r="219" spans="1:7" ht="15" x14ac:dyDescent="0.3">
      <c r="A219" s="13" t="s">
        <v>280</v>
      </c>
      <c r="B219" s="13"/>
      <c r="C219" t="str">
        <f t="shared" si="16"/>
        <v>2002</v>
      </c>
      <c r="D219" t="str">
        <f t="shared" si="17"/>
        <v>2002.2 9379.0</v>
      </c>
      <c r="E219">
        <f t="shared" si="18"/>
        <v>2</v>
      </c>
      <c r="F219" t="str">
        <f t="shared" si="19"/>
        <v>9379.0</v>
      </c>
      <c r="G219" t="str">
        <f t="shared" si="20"/>
        <v>9379.0</v>
      </c>
    </row>
  </sheetData>
  <mergeCells count="1">
    <mergeCell ref="A6:A7"/>
  </mergeCells>
  <hyperlinks>
    <hyperlink ref="A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G6" sqref="G6"/>
    </sheetView>
  </sheetViews>
  <sheetFormatPr baseColWidth="10" defaultColWidth="10.6640625" defaultRowHeight="12.75" x14ac:dyDescent="0.2"/>
  <cols>
    <col min="1" max="1" width="16.1640625" customWidth="1"/>
    <col min="2" max="2" width="7.83203125" customWidth="1"/>
    <col min="3" max="3" width="10.83203125" customWidth="1"/>
    <col min="4" max="4" width="11.83203125" customWidth="1"/>
  </cols>
  <sheetData>
    <row r="1" spans="1:7" ht="15" x14ac:dyDescent="0.2">
      <c r="A1" s="6" t="s">
        <v>353</v>
      </c>
      <c r="B1" s="27" t="s">
        <v>380</v>
      </c>
      <c r="C1" s="27"/>
      <c r="D1" s="9" t="s">
        <v>384</v>
      </c>
    </row>
    <row r="2" spans="1:7" ht="15" customHeight="1" x14ac:dyDescent="0.2">
      <c r="A2" s="21" t="s">
        <v>354</v>
      </c>
      <c r="B2" s="21"/>
      <c r="C2" s="4" t="s">
        <v>4</v>
      </c>
    </row>
    <row r="3" spans="1:7" ht="12.75" customHeight="1" x14ac:dyDescent="0.2">
      <c r="A3" s="21"/>
      <c r="B3" s="21"/>
    </row>
    <row r="4" spans="1:7" ht="13.5" thickBot="1" x14ac:dyDescent="0.25">
      <c r="A4" s="16" t="s">
        <v>283</v>
      </c>
      <c r="C4" t="s">
        <v>284</v>
      </c>
      <c r="D4" t="s">
        <v>285</v>
      </c>
      <c r="E4" s="17" t="s">
        <v>286</v>
      </c>
      <c r="F4" s="17" t="s">
        <v>287</v>
      </c>
      <c r="G4" s="18" t="s">
        <v>288</v>
      </c>
    </row>
    <row r="5" spans="1:7" ht="13.5" thickTop="1" x14ac:dyDescent="0.2">
      <c r="A5" s="19" t="s">
        <v>289</v>
      </c>
      <c r="G5" s="15"/>
    </row>
    <row r="6" spans="1:7" x14ac:dyDescent="0.2">
      <c r="A6" s="19" t="s">
        <v>290</v>
      </c>
      <c r="C6">
        <f t="shared" ref="C6:C37" si="0">FIND("'",A6,1)</f>
        <v>4</v>
      </c>
      <c r="D6">
        <f t="shared" ref="D6:D37" si="1">FIND("-",A6,1)</f>
        <v>10</v>
      </c>
      <c r="E6" t="str">
        <f t="shared" ref="E6:E37" si="2">LEFT(A6,C6-1)</f>
        <v>100</v>
      </c>
      <c r="F6" t="str">
        <f t="shared" ref="F6:F37" si="3">MID(A6,D6+1,2)</f>
        <v>65</v>
      </c>
      <c r="G6" s="15" t="str">
        <f t="shared" ref="G6:G37" si="4">MID(A6,D6+3,LEN(A6)-(D6+2))</f>
        <v>XL</v>
      </c>
    </row>
    <row r="7" spans="1:7" x14ac:dyDescent="0.2">
      <c r="A7" s="19" t="s">
        <v>291</v>
      </c>
      <c r="C7">
        <f t="shared" si="0"/>
        <v>4</v>
      </c>
      <c r="D7">
        <f t="shared" si="1"/>
        <v>10</v>
      </c>
      <c r="E7" t="str">
        <f t="shared" si="2"/>
        <v>100</v>
      </c>
      <c r="F7" t="str">
        <f t="shared" si="3"/>
        <v>65</v>
      </c>
      <c r="G7" s="15" t="str">
        <f t="shared" si="4"/>
        <v>XXL</v>
      </c>
    </row>
    <row r="8" spans="1:7" x14ac:dyDescent="0.2">
      <c r="A8" s="19" t="s">
        <v>292</v>
      </c>
      <c r="C8">
        <f t="shared" si="0"/>
        <v>4</v>
      </c>
      <c r="D8">
        <f t="shared" si="1"/>
        <v>10</v>
      </c>
      <c r="E8" t="str">
        <f t="shared" si="2"/>
        <v>100</v>
      </c>
      <c r="F8" t="str">
        <f t="shared" si="3"/>
        <v>06</v>
      </c>
      <c r="G8" s="15" t="str">
        <f t="shared" si="4"/>
        <v>M</v>
      </c>
    </row>
    <row r="9" spans="1:7" x14ac:dyDescent="0.2">
      <c r="A9" s="19" t="s">
        <v>293</v>
      </c>
      <c r="C9">
        <f t="shared" si="0"/>
        <v>4</v>
      </c>
      <c r="D9">
        <f t="shared" si="1"/>
        <v>10</v>
      </c>
      <c r="E9" t="str">
        <f t="shared" si="2"/>
        <v>100</v>
      </c>
      <c r="F9" t="str">
        <f t="shared" si="3"/>
        <v>06</v>
      </c>
      <c r="G9" s="15" t="str">
        <f t="shared" si="4"/>
        <v>L</v>
      </c>
    </row>
    <row r="10" spans="1:7" x14ac:dyDescent="0.2">
      <c r="A10" s="19" t="s">
        <v>294</v>
      </c>
      <c r="C10">
        <f t="shared" si="0"/>
        <v>4</v>
      </c>
      <c r="D10">
        <f t="shared" si="1"/>
        <v>10</v>
      </c>
      <c r="E10" t="str">
        <f t="shared" si="2"/>
        <v>100</v>
      </c>
      <c r="F10" t="str">
        <f t="shared" si="3"/>
        <v>06</v>
      </c>
      <c r="G10" s="15" t="str">
        <f t="shared" si="4"/>
        <v>XL</v>
      </c>
    </row>
    <row r="11" spans="1:7" x14ac:dyDescent="0.2">
      <c r="A11" s="19" t="s">
        <v>295</v>
      </c>
      <c r="C11">
        <f t="shared" si="0"/>
        <v>4</v>
      </c>
      <c r="D11">
        <f t="shared" si="1"/>
        <v>10</v>
      </c>
      <c r="E11" t="str">
        <f t="shared" si="2"/>
        <v>100</v>
      </c>
      <c r="F11" t="str">
        <f t="shared" si="3"/>
        <v>06</v>
      </c>
      <c r="G11" s="15" t="str">
        <f t="shared" si="4"/>
        <v>XXL</v>
      </c>
    </row>
    <row r="12" spans="1:7" x14ac:dyDescent="0.2">
      <c r="A12" s="19" t="s">
        <v>296</v>
      </c>
      <c r="C12">
        <f t="shared" si="0"/>
        <v>4</v>
      </c>
      <c r="D12">
        <f t="shared" si="1"/>
        <v>10</v>
      </c>
      <c r="E12" t="str">
        <f t="shared" si="2"/>
        <v>100</v>
      </c>
      <c r="F12" t="str">
        <f t="shared" si="3"/>
        <v>05</v>
      </c>
      <c r="G12" s="15" t="str">
        <f t="shared" si="4"/>
        <v>M</v>
      </c>
    </row>
    <row r="13" spans="1:7" x14ac:dyDescent="0.2">
      <c r="A13" s="19" t="s">
        <v>297</v>
      </c>
      <c r="C13">
        <f t="shared" si="0"/>
        <v>4</v>
      </c>
      <c r="D13">
        <f t="shared" si="1"/>
        <v>10</v>
      </c>
      <c r="E13" t="str">
        <f t="shared" si="2"/>
        <v>100</v>
      </c>
      <c r="F13" t="str">
        <f t="shared" si="3"/>
        <v>05</v>
      </c>
      <c r="G13" s="15" t="str">
        <f t="shared" si="4"/>
        <v>L</v>
      </c>
    </row>
    <row r="14" spans="1:7" x14ac:dyDescent="0.2">
      <c r="A14" s="19" t="s">
        <v>298</v>
      </c>
      <c r="C14">
        <f t="shared" si="0"/>
        <v>4</v>
      </c>
      <c r="D14">
        <f t="shared" si="1"/>
        <v>10</v>
      </c>
      <c r="E14" t="str">
        <f t="shared" si="2"/>
        <v>100</v>
      </c>
      <c r="F14" t="str">
        <f t="shared" si="3"/>
        <v>05</v>
      </c>
      <c r="G14" s="15" t="str">
        <f t="shared" si="4"/>
        <v>XL</v>
      </c>
    </row>
    <row r="15" spans="1:7" x14ac:dyDescent="0.2">
      <c r="A15" s="19" t="s">
        <v>299</v>
      </c>
      <c r="C15">
        <f t="shared" si="0"/>
        <v>4</v>
      </c>
      <c r="D15">
        <f t="shared" si="1"/>
        <v>10</v>
      </c>
      <c r="E15" t="str">
        <f t="shared" si="2"/>
        <v>100</v>
      </c>
      <c r="F15" t="str">
        <f t="shared" si="3"/>
        <v>05</v>
      </c>
      <c r="G15" s="15" t="str">
        <f t="shared" si="4"/>
        <v>XXL</v>
      </c>
    </row>
    <row r="16" spans="1:7" x14ac:dyDescent="0.2">
      <c r="A16" s="19" t="s">
        <v>300</v>
      </c>
      <c r="C16">
        <f t="shared" si="0"/>
        <v>4</v>
      </c>
      <c r="D16">
        <f t="shared" si="1"/>
        <v>10</v>
      </c>
      <c r="E16" t="str">
        <f t="shared" si="2"/>
        <v>100</v>
      </c>
      <c r="F16" t="str">
        <f t="shared" si="3"/>
        <v>04</v>
      </c>
      <c r="G16" s="15" t="str">
        <f t="shared" si="4"/>
        <v>S</v>
      </c>
    </row>
    <row r="17" spans="1:7" x14ac:dyDescent="0.2">
      <c r="A17" s="19" t="s">
        <v>301</v>
      </c>
      <c r="C17">
        <f t="shared" si="0"/>
        <v>4</v>
      </c>
      <c r="D17">
        <f t="shared" si="1"/>
        <v>10</v>
      </c>
      <c r="E17" t="str">
        <f t="shared" si="2"/>
        <v>100</v>
      </c>
      <c r="F17" t="str">
        <f t="shared" si="3"/>
        <v>04</v>
      </c>
      <c r="G17" s="15" t="str">
        <f t="shared" si="4"/>
        <v>M</v>
      </c>
    </row>
    <row r="18" spans="1:7" x14ac:dyDescent="0.2">
      <c r="A18" s="19" t="s">
        <v>302</v>
      </c>
      <c r="C18">
        <f t="shared" si="0"/>
        <v>4</v>
      </c>
      <c r="D18">
        <f t="shared" si="1"/>
        <v>10</v>
      </c>
      <c r="E18" t="str">
        <f t="shared" si="2"/>
        <v>100</v>
      </c>
      <c r="F18" t="str">
        <f t="shared" si="3"/>
        <v>04</v>
      </c>
      <c r="G18" s="15" t="str">
        <f t="shared" si="4"/>
        <v>L</v>
      </c>
    </row>
    <row r="19" spans="1:7" x14ac:dyDescent="0.2">
      <c r="A19" s="19" t="s">
        <v>303</v>
      </c>
      <c r="C19">
        <f t="shared" si="0"/>
        <v>4</v>
      </c>
      <c r="D19">
        <f t="shared" si="1"/>
        <v>10</v>
      </c>
      <c r="E19" t="str">
        <f t="shared" si="2"/>
        <v>100</v>
      </c>
      <c r="F19" t="str">
        <f t="shared" si="3"/>
        <v>04</v>
      </c>
      <c r="G19" s="15" t="str">
        <f t="shared" si="4"/>
        <v>XL</v>
      </c>
    </row>
    <row r="20" spans="1:7" x14ac:dyDescent="0.2">
      <c r="A20" s="19" t="s">
        <v>304</v>
      </c>
      <c r="C20">
        <f t="shared" si="0"/>
        <v>4</v>
      </c>
      <c r="D20">
        <f t="shared" si="1"/>
        <v>10</v>
      </c>
      <c r="E20" t="str">
        <f t="shared" si="2"/>
        <v>100</v>
      </c>
      <c r="F20" t="str">
        <f t="shared" si="3"/>
        <v>04</v>
      </c>
      <c r="G20" s="15" t="str">
        <f t="shared" si="4"/>
        <v>XXL</v>
      </c>
    </row>
    <row r="21" spans="1:7" x14ac:dyDescent="0.2">
      <c r="A21" s="19" t="s">
        <v>305</v>
      </c>
      <c r="C21">
        <f t="shared" si="0"/>
        <v>4</v>
      </c>
      <c r="D21">
        <f t="shared" si="1"/>
        <v>10</v>
      </c>
      <c r="E21" t="str">
        <f t="shared" si="2"/>
        <v>100</v>
      </c>
      <c r="F21" t="str">
        <f t="shared" si="3"/>
        <v>02</v>
      </c>
      <c r="G21" s="15" t="str">
        <f t="shared" si="4"/>
        <v>S</v>
      </c>
    </row>
    <row r="22" spans="1:7" x14ac:dyDescent="0.2">
      <c r="A22" s="19" t="s">
        <v>306</v>
      </c>
      <c r="C22">
        <f t="shared" si="0"/>
        <v>4</v>
      </c>
      <c r="D22">
        <f t="shared" si="1"/>
        <v>10</v>
      </c>
      <c r="E22" t="str">
        <f t="shared" si="2"/>
        <v>100</v>
      </c>
      <c r="F22" t="str">
        <f t="shared" si="3"/>
        <v>02</v>
      </c>
      <c r="G22" s="15" t="str">
        <f t="shared" si="4"/>
        <v>M</v>
      </c>
    </row>
    <row r="23" spans="1:7" x14ac:dyDescent="0.2">
      <c r="A23" s="19" t="s">
        <v>307</v>
      </c>
      <c r="C23">
        <f t="shared" si="0"/>
        <v>4</v>
      </c>
      <c r="D23">
        <f t="shared" si="1"/>
        <v>10</v>
      </c>
      <c r="E23" t="str">
        <f t="shared" si="2"/>
        <v>100</v>
      </c>
      <c r="F23" t="str">
        <f t="shared" si="3"/>
        <v>02</v>
      </c>
      <c r="G23" s="15" t="str">
        <f t="shared" si="4"/>
        <v>L</v>
      </c>
    </row>
    <row r="24" spans="1:7" x14ac:dyDescent="0.2">
      <c r="A24" s="19" t="s">
        <v>308</v>
      </c>
      <c r="C24">
        <f t="shared" si="0"/>
        <v>4</v>
      </c>
      <c r="D24">
        <f t="shared" si="1"/>
        <v>10</v>
      </c>
      <c r="E24" t="str">
        <f t="shared" si="2"/>
        <v>100</v>
      </c>
      <c r="F24" t="str">
        <f t="shared" si="3"/>
        <v>02</v>
      </c>
      <c r="G24" s="15" t="str">
        <f t="shared" si="4"/>
        <v>XL</v>
      </c>
    </row>
    <row r="25" spans="1:7" x14ac:dyDescent="0.2">
      <c r="A25" s="19" t="s">
        <v>309</v>
      </c>
      <c r="C25">
        <f t="shared" si="0"/>
        <v>4</v>
      </c>
      <c r="D25">
        <f t="shared" si="1"/>
        <v>10</v>
      </c>
      <c r="E25" t="str">
        <f t="shared" si="2"/>
        <v>100</v>
      </c>
      <c r="F25" t="str">
        <f t="shared" si="3"/>
        <v>02</v>
      </c>
      <c r="G25" s="15" t="str">
        <f t="shared" si="4"/>
        <v>XXL</v>
      </c>
    </row>
    <row r="26" spans="1:7" x14ac:dyDescent="0.2">
      <c r="A26" s="19" t="s">
        <v>310</v>
      </c>
      <c r="C26">
        <f t="shared" si="0"/>
        <v>4</v>
      </c>
      <c r="D26">
        <f t="shared" si="1"/>
        <v>10</v>
      </c>
      <c r="E26" t="str">
        <f t="shared" si="2"/>
        <v>100</v>
      </c>
      <c r="F26" t="str">
        <f t="shared" si="3"/>
        <v>01</v>
      </c>
      <c r="G26" s="15" t="str">
        <f t="shared" si="4"/>
        <v>S</v>
      </c>
    </row>
    <row r="27" spans="1:7" x14ac:dyDescent="0.2">
      <c r="A27" s="19" t="s">
        <v>311</v>
      </c>
      <c r="C27">
        <f t="shared" si="0"/>
        <v>4</v>
      </c>
      <c r="D27">
        <f t="shared" si="1"/>
        <v>10</v>
      </c>
      <c r="E27" t="str">
        <f t="shared" si="2"/>
        <v>100</v>
      </c>
      <c r="F27" t="str">
        <f t="shared" si="3"/>
        <v>01</v>
      </c>
      <c r="G27" s="15" t="str">
        <f t="shared" si="4"/>
        <v>M</v>
      </c>
    </row>
    <row r="28" spans="1:7" x14ac:dyDescent="0.2">
      <c r="A28" s="19" t="s">
        <v>312</v>
      </c>
      <c r="C28">
        <f t="shared" si="0"/>
        <v>4</v>
      </c>
      <c r="D28">
        <f t="shared" si="1"/>
        <v>10</v>
      </c>
      <c r="E28" t="str">
        <f t="shared" si="2"/>
        <v>100</v>
      </c>
      <c r="F28" t="str">
        <f t="shared" si="3"/>
        <v>01</v>
      </c>
      <c r="G28" s="15" t="str">
        <f t="shared" si="4"/>
        <v>L</v>
      </c>
    </row>
    <row r="29" spans="1:7" x14ac:dyDescent="0.2">
      <c r="A29" s="19" t="s">
        <v>313</v>
      </c>
      <c r="C29">
        <f t="shared" si="0"/>
        <v>4</v>
      </c>
      <c r="D29">
        <f t="shared" si="1"/>
        <v>10</v>
      </c>
      <c r="E29" t="str">
        <f t="shared" si="2"/>
        <v>100</v>
      </c>
      <c r="F29" t="str">
        <f t="shared" si="3"/>
        <v>01</v>
      </c>
      <c r="G29" s="15" t="str">
        <f t="shared" si="4"/>
        <v>XL</v>
      </c>
    </row>
    <row r="30" spans="1:7" x14ac:dyDescent="0.2">
      <c r="A30" s="19" t="s">
        <v>314</v>
      </c>
      <c r="C30">
        <f t="shared" si="0"/>
        <v>4</v>
      </c>
      <c r="D30">
        <f t="shared" si="1"/>
        <v>10</v>
      </c>
      <c r="E30" t="str">
        <f t="shared" si="2"/>
        <v>100</v>
      </c>
      <c r="F30" t="str">
        <f t="shared" si="3"/>
        <v>01</v>
      </c>
      <c r="G30" s="15" t="str">
        <f t="shared" si="4"/>
        <v>XXL</v>
      </c>
    </row>
    <row r="31" spans="1:7" x14ac:dyDescent="0.2">
      <c r="A31" s="19" t="s">
        <v>315</v>
      </c>
      <c r="C31">
        <f t="shared" si="0"/>
        <v>4</v>
      </c>
      <c r="D31">
        <f t="shared" si="1"/>
        <v>10</v>
      </c>
      <c r="E31" t="str">
        <f t="shared" si="2"/>
        <v>100</v>
      </c>
      <c r="F31" t="str">
        <f t="shared" si="3"/>
        <v>25</v>
      </c>
      <c r="G31" s="15" t="str">
        <f t="shared" si="4"/>
        <v>M</v>
      </c>
    </row>
    <row r="32" spans="1:7" x14ac:dyDescent="0.2">
      <c r="A32" s="19" t="s">
        <v>316</v>
      </c>
      <c r="C32">
        <f t="shared" si="0"/>
        <v>4</v>
      </c>
      <c r="D32">
        <f t="shared" si="1"/>
        <v>10</v>
      </c>
      <c r="E32" t="str">
        <f t="shared" si="2"/>
        <v>100</v>
      </c>
      <c r="F32" t="str">
        <f t="shared" si="3"/>
        <v>25</v>
      </c>
      <c r="G32" s="15" t="str">
        <f t="shared" si="4"/>
        <v>L</v>
      </c>
    </row>
    <row r="33" spans="1:7" x14ac:dyDescent="0.2">
      <c r="A33" s="19" t="s">
        <v>317</v>
      </c>
      <c r="C33">
        <f t="shared" si="0"/>
        <v>4</v>
      </c>
      <c r="D33">
        <f t="shared" si="1"/>
        <v>10</v>
      </c>
      <c r="E33" t="str">
        <f t="shared" si="2"/>
        <v>100</v>
      </c>
      <c r="F33" t="str">
        <f t="shared" si="3"/>
        <v>25</v>
      </c>
      <c r="G33" s="15" t="str">
        <f t="shared" si="4"/>
        <v>XL</v>
      </c>
    </row>
    <row r="34" spans="1:7" x14ac:dyDescent="0.2">
      <c r="A34" s="19" t="s">
        <v>318</v>
      </c>
      <c r="C34">
        <f t="shared" si="0"/>
        <v>4</v>
      </c>
      <c r="D34">
        <f t="shared" si="1"/>
        <v>10</v>
      </c>
      <c r="E34" t="str">
        <f t="shared" si="2"/>
        <v>100</v>
      </c>
      <c r="F34" t="str">
        <f t="shared" si="3"/>
        <v>25</v>
      </c>
      <c r="G34" s="15" t="str">
        <f t="shared" si="4"/>
        <v>XXL</v>
      </c>
    </row>
    <row r="35" spans="1:7" x14ac:dyDescent="0.2">
      <c r="A35" s="19" t="s">
        <v>319</v>
      </c>
      <c r="C35">
        <f t="shared" si="0"/>
        <v>4</v>
      </c>
      <c r="D35">
        <f t="shared" si="1"/>
        <v>10</v>
      </c>
      <c r="E35" t="str">
        <f t="shared" si="2"/>
        <v>100</v>
      </c>
      <c r="F35" t="str">
        <f t="shared" si="3"/>
        <v>11</v>
      </c>
      <c r="G35" s="15" t="str">
        <f t="shared" si="4"/>
        <v>M</v>
      </c>
    </row>
    <row r="36" spans="1:7" x14ac:dyDescent="0.2">
      <c r="A36" s="19" t="s">
        <v>320</v>
      </c>
      <c r="C36">
        <f t="shared" si="0"/>
        <v>4</v>
      </c>
      <c r="D36">
        <f t="shared" si="1"/>
        <v>10</v>
      </c>
      <c r="E36" t="str">
        <f t="shared" si="2"/>
        <v>100</v>
      </c>
      <c r="F36" t="str">
        <f t="shared" si="3"/>
        <v>11</v>
      </c>
      <c r="G36" s="15" t="str">
        <f t="shared" si="4"/>
        <v>L</v>
      </c>
    </row>
    <row r="37" spans="1:7" x14ac:dyDescent="0.2">
      <c r="A37" s="19" t="s">
        <v>321</v>
      </c>
      <c r="C37">
        <f t="shared" si="0"/>
        <v>4</v>
      </c>
      <c r="D37">
        <f t="shared" si="1"/>
        <v>10</v>
      </c>
      <c r="E37" t="str">
        <f t="shared" si="2"/>
        <v>100</v>
      </c>
      <c r="F37" t="str">
        <f t="shared" si="3"/>
        <v>11</v>
      </c>
      <c r="G37" s="15" t="str">
        <f t="shared" si="4"/>
        <v>XL</v>
      </c>
    </row>
    <row r="38" spans="1:7" x14ac:dyDescent="0.2">
      <c r="A38" s="19" t="s">
        <v>322</v>
      </c>
      <c r="C38">
        <f t="shared" ref="C38:C68" si="5">FIND("'",A38,1)</f>
        <v>4</v>
      </c>
      <c r="D38">
        <f t="shared" ref="D38:D68" si="6">FIND("-",A38,1)</f>
        <v>10</v>
      </c>
      <c r="E38" t="str">
        <f t="shared" ref="E38:E68" si="7">LEFT(A38,C38-1)</f>
        <v>100</v>
      </c>
      <c r="F38" t="str">
        <f t="shared" ref="F38:F68" si="8">MID(A38,D38+1,2)</f>
        <v>11</v>
      </c>
      <c r="G38" s="15" t="str">
        <f t="shared" ref="G38:G68" si="9">MID(A38,D38+3,LEN(A38)-(D38+2))</f>
        <v>XXL</v>
      </c>
    </row>
    <row r="39" spans="1:7" x14ac:dyDescent="0.2">
      <c r="A39" s="19" t="s">
        <v>323</v>
      </c>
      <c r="C39">
        <f t="shared" si="5"/>
        <v>4</v>
      </c>
      <c r="D39">
        <f t="shared" si="6"/>
        <v>10</v>
      </c>
      <c r="E39" t="str">
        <f t="shared" si="7"/>
        <v>125</v>
      </c>
      <c r="F39" t="str">
        <f t="shared" si="8"/>
        <v>06</v>
      </c>
      <c r="G39" s="15" t="str">
        <f t="shared" si="9"/>
        <v>M</v>
      </c>
    </row>
    <row r="40" spans="1:7" x14ac:dyDescent="0.2">
      <c r="A40" s="19" t="s">
        <v>324</v>
      </c>
      <c r="C40">
        <f t="shared" si="5"/>
        <v>4</v>
      </c>
      <c r="D40">
        <f t="shared" si="6"/>
        <v>10</v>
      </c>
      <c r="E40" t="str">
        <f t="shared" si="7"/>
        <v>125</v>
      </c>
      <c r="F40" t="str">
        <f t="shared" si="8"/>
        <v>06</v>
      </c>
      <c r="G40" s="15" t="str">
        <f t="shared" si="9"/>
        <v>L</v>
      </c>
    </row>
    <row r="41" spans="1:7" x14ac:dyDescent="0.2">
      <c r="A41" s="19" t="s">
        <v>325</v>
      </c>
      <c r="C41">
        <f t="shared" si="5"/>
        <v>4</v>
      </c>
      <c r="D41">
        <f t="shared" si="6"/>
        <v>10</v>
      </c>
      <c r="E41" t="str">
        <f t="shared" si="7"/>
        <v>125</v>
      </c>
      <c r="F41" t="str">
        <f t="shared" si="8"/>
        <v>06</v>
      </c>
      <c r="G41" s="15" t="str">
        <f t="shared" si="9"/>
        <v>XL</v>
      </c>
    </row>
    <row r="42" spans="1:7" x14ac:dyDescent="0.2">
      <c r="A42" s="19" t="s">
        <v>326</v>
      </c>
      <c r="C42">
        <f t="shared" si="5"/>
        <v>4</v>
      </c>
      <c r="D42">
        <f t="shared" si="6"/>
        <v>10</v>
      </c>
      <c r="E42" t="str">
        <f t="shared" si="7"/>
        <v>125</v>
      </c>
      <c r="F42" t="str">
        <f t="shared" si="8"/>
        <v>06</v>
      </c>
      <c r="G42" s="15" t="str">
        <f t="shared" si="9"/>
        <v>XXL</v>
      </c>
    </row>
    <row r="43" spans="1:7" x14ac:dyDescent="0.2">
      <c r="A43" s="19" t="s">
        <v>327</v>
      </c>
      <c r="C43">
        <f t="shared" si="5"/>
        <v>4</v>
      </c>
      <c r="D43">
        <f t="shared" si="6"/>
        <v>10</v>
      </c>
      <c r="E43" t="str">
        <f t="shared" si="7"/>
        <v>125</v>
      </c>
      <c r="F43" t="str">
        <f t="shared" si="8"/>
        <v>05</v>
      </c>
      <c r="G43" s="15" t="str">
        <f t="shared" si="9"/>
        <v>M</v>
      </c>
    </row>
    <row r="44" spans="1:7" x14ac:dyDescent="0.2">
      <c r="A44" s="19" t="s">
        <v>328</v>
      </c>
      <c r="C44">
        <f t="shared" si="5"/>
        <v>4</v>
      </c>
      <c r="D44">
        <f t="shared" si="6"/>
        <v>10</v>
      </c>
      <c r="E44" t="str">
        <f t="shared" si="7"/>
        <v>125</v>
      </c>
      <c r="F44" t="str">
        <f t="shared" si="8"/>
        <v>05</v>
      </c>
      <c r="G44" s="15" t="str">
        <f t="shared" si="9"/>
        <v>L</v>
      </c>
    </row>
    <row r="45" spans="1:7" x14ac:dyDescent="0.2">
      <c r="A45" s="19" t="s">
        <v>329</v>
      </c>
      <c r="C45">
        <f t="shared" si="5"/>
        <v>4</v>
      </c>
      <c r="D45">
        <f t="shared" si="6"/>
        <v>10</v>
      </c>
      <c r="E45" t="str">
        <f t="shared" si="7"/>
        <v>125</v>
      </c>
      <c r="F45" t="str">
        <f t="shared" si="8"/>
        <v>05</v>
      </c>
      <c r="G45" s="15" t="str">
        <f t="shared" si="9"/>
        <v>XL</v>
      </c>
    </row>
    <row r="46" spans="1:7" x14ac:dyDescent="0.2">
      <c r="A46" s="19" t="s">
        <v>330</v>
      </c>
      <c r="C46">
        <f t="shared" si="5"/>
        <v>4</v>
      </c>
      <c r="D46">
        <f t="shared" si="6"/>
        <v>10</v>
      </c>
      <c r="E46" t="str">
        <f t="shared" si="7"/>
        <v>125</v>
      </c>
      <c r="F46" t="str">
        <f t="shared" si="8"/>
        <v>05</v>
      </c>
      <c r="G46" s="15" t="str">
        <f t="shared" si="9"/>
        <v>XXL</v>
      </c>
    </row>
    <row r="47" spans="1:7" x14ac:dyDescent="0.2">
      <c r="A47" s="19" t="s">
        <v>331</v>
      </c>
      <c r="C47">
        <f t="shared" si="5"/>
        <v>4</v>
      </c>
      <c r="D47">
        <f t="shared" si="6"/>
        <v>10</v>
      </c>
      <c r="E47" t="str">
        <f t="shared" si="7"/>
        <v>125</v>
      </c>
      <c r="F47" t="str">
        <f t="shared" si="8"/>
        <v>04</v>
      </c>
      <c r="G47" s="15" t="str">
        <f t="shared" si="9"/>
        <v>M</v>
      </c>
    </row>
    <row r="48" spans="1:7" x14ac:dyDescent="0.2">
      <c r="A48" s="19" t="s">
        <v>332</v>
      </c>
      <c r="C48">
        <f t="shared" si="5"/>
        <v>4</v>
      </c>
      <c r="D48">
        <f t="shared" si="6"/>
        <v>10</v>
      </c>
      <c r="E48" t="str">
        <f t="shared" si="7"/>
        <v>125</v>
      </c>
      <c r="F48" t="str">
        <f t="shared" si="8"/>
        <v>04</v>
      </c>
      <c r="G48" s="15" t="str">
        <f t="shared" si="9"/>
        <v>L</v>
      </c>
    </row>
    <row r="49" spans="1:7" x14ac:dyDescent="0.2">
      <c r="A49" s="19" t="s">
        <v>333</v>
      </c>
      <c r="C49">
        <f t="shared" si="5"/>
        <v>4</v>
      </c>
      <c r="D49">
        <f t="shared" si="6"/>
        <v>10</v>
      </c>
      <c r="E49" t="str">
        <f t="shared" si="7"/>
        <v>125</v>
      </c>
      <c r="F49" t="str">
        <f t="shared" si="8"/>
        <v>04</v>
      </c>
      <c r="G49" s="15" t="str">
        <f t="shared" si="9"/>
        <v>XL</v>
      </c>
    </row>
    <row r="50" spans="1:7" x14ac:dyDescent="0.2">
      <c r="A50" s="19" t="s">
        <v>334</v>
      </c>
      <c r="C50">
        <f t="shared" si="5"/>
        <v>4</v>
      </c>
      <c r="D50">
        <f t="shared" si="6"/>
        <v>10</v>
      </c>
      <c r="E50" t="str">
        <f t="shared" si="7"/>
        <v>125</v>
      </c>
      <c r="F50" t="str">
        <f t="shared" si="8"/>
        <v>04</v>
      </c>
      <c r="G50" s="15" t="str">
        <f t="shared" si="9"/>
        <v>XXL</v>
      </c>
    </row>
    <row r="51" spans="1:7" x14ac:dyDescent="0.2">
      <c r="A51" s="19" t="s">
        <v>335</v>
      </c>
      <c r="C51">
        <f t="shared" si="5"/>
        <v>4</v>
      </c>
      <c r="D51">
        <f t="shared" si="6"/>
        <v>10</v>
      </c>
      <c r="E51" t="str">
        <f t="shared" si="7"/>
        <v>125</v>
      </c>
      <c r="F51" t="str">
        <f t="shared" si="8"/>
        <v>02</v>
      </c>
      <c r="G51" s="15" t="str">
        <f t="shared" si="9"/>
        <v>S</v>
      </c>
    </row>
    <row r="52" spans="1:7" x14ac:dyDescent="0.2">
      <c r="A52" s="19" t="s">
        <v>336</v>
      </c>
      <c r="C52">
        <f t="shared" si="5"/>
        <v>4</v>
      </c>
      <c r="D52">
        <f t="shared" si="6"/>
        <v>10</v>
      </c>
      <c r="E52" t="str">
        <f t="shared" si="7"/>
        <v>125</v>
      </c>
      <c r="F52" t="str">
        <f t="shared" si="8"/>
        <v>02</v>
      </c>
      <c r="G52" s="15" t="str">
        <f t="shared" si="9"/>
        <v>M</v>
      </c>
    </row>
    <row r="53" spans="1:7" x14ac:dyDescent="0.2">
      <c r="A53" s="19" t="s">
        <v>337</v>
      </c>
      <c r="C53">
        <f t="shared" si="5"/>
        <v>4</v>
      </c>
      <c r="D53">
        <f t="shared" si="6"/>
        <v>10</v>
      </c>
      <c r="E53" t="str">
        <f t="shared" si="7"/>
        <v>125</v>
      </c>
      <c r="F53" t="str">
        <f t="shared" si="8"/>
        <v>02</v>
      </c>
      <c r="G53" s="15" t="str">
        <f t="shared" si="9"/>
        <v>L</v>
      </c>
    </row>
    <row r="54" spans="1:7" x14ac:dyDescent="0.2">
      <c r="A54" s="19" t="s">
        <v>338</v>
      </c>
      <c r="C54">
        <f t="shared" si="5"/>
        <v>4</v>
      </c>
      <c r="D54">
        <f t="shared" si="6"/>
        <v>10</v>
      </c>
      <c r="E54" t="str">
        <f t="shared" si="7"/>
        <v>125</v>
      </c>
      <c r="F54" t="str">
        <f t="shared" si="8"/>
        <v>02</v>
      </c>
      <c r="G54" s="15" t="str">
        <f t="shared" si="9"/>
        <v>XL</v>
      </c>
    </row>
    <row r="55" spans="1:7" x14ac:dyDescent="0.2">
      <c r="A55" s="19" t="s">
        <v>339</v>
      </c>
      <c r="C55">
        <f t="shared" si="5"/>
        <v>4</v>
      </c>
      <c r="D55">
        <f t="shared" si="6"/>
        <v>10</v>
      </c>
      <c r="E55" t="str">
        <f t="shared" si="7"/>
        <v>125</v>
      </c>
      <c r="F55" t="str">
        <f t="shared" si="8"/>
        <v>02</v>
      </c>
      <c r="G55" s="15" t="str">
        <f t="shared" si="9"/>
        <v>XXL</v>
      </c>
    </row>
    <row r="56" spans="1:7" x14ac:dyDescent="0.2">
      <c r="A56" s="19" t="s">
        <v>340</v>
      </c>
      <c r="C56">
        <f t="shared" si="5"/>
        <v>4</v>
      </c>
      <c r="D56">
        <f t="shared" si="6"/>
        <v>10</v>
      </c>
      <c r="E56" t="str">
        <f t="shared" si="7"/>
        <v>125</v>
      </c>
      <c r="F56" t="str">
        <f t="shared" si="8"/>
        <v>25</v>
      </c>
      <c r="G56" s="15" t="str">
        <f t="shared" si="9"/>
        <v>S</v>
      </c>
    </row>
    <row r="57" spans="1:7" x14ac:dyDescent="0.2">
      <c r="A57" s="19" t="s">
        <v>341</v>
      </c>
      <c r="C57">
        <f t="shared" si="5"/>
        <v>4</v>
      </c>
      <c r="D57">
        <f t="shared" si="6"/>
        <v>10</v>
      </c>
      <c r="E57" t="str">
        <f t="shared" si="7"/>
        <v>125</v>
      </c>
      <c r="F57" t="str">
        <f t="shared" si="8"/>
        <v>25</v>
      </c>
      <c r="G57" s="15" t="str">
        <f t="shared" si="9"/>
        <v>M</v>
      </c>
    </row>
    <row r="58" spans="1:7" x14ac:dyDescent="0.2">
      <c r="A58" s="19" t="s">
        <v>342</v>
      </c>
      <c r="C58">
        <f t="shared" si="5"/>
        <v>4</v>
      </c>
      <c r="D58">
        <f t="shared" si="6"/>
        <v>10</v>
      </c>
      <c r="E58" t="str">
        <f t="shared" si="7"/>
        <v>125</v>
      </c>
      <c r="F58" t="str">
        <f t="shared" si="8"/>
        <v>25</v>
      </c>
      <c r="G58" s="15" t="str">
        <f t="shared" si="9"/>
        <v>L</v>
      </c>
    </row>
    <row r="59" spans="1:7" x14ac:dyDescent="0.2">
      <c r="A59" s="19" t="s">
        <v>343</v>
      </c>
      <c r="C59">
        <f t="shared" si="5"/>
        <v>4</v>
      </c>
      <c r="D59">
        <f t="shared" si="6"/>
        <v>10</v>
      </c>
      <c r="E59" t="str">
        <f t="shared" si="7"/>
        <v>125</v>
      </c>
      <c r="F59" t="str">
        <f t="shared" si="8"/>
        <v>25</v>
      </c>
      <c r="G59" s="15" t="str">
        <f t="shared" si="9"/>
        <v>XL</v>
      </c>
    </row>
    <row r="60" spans="1:7" x14ac:dyDescent="0.2">
      <c r="A60" s="19" t="s">
        <v>344</v>
      </c>
      <c r="C60">
        <f t="shared" si="5"/>
        <v>4</v>
      </c>
      <c r="D60">
        <f t="shared" si="6"/>
        <v>10</v>
      </c>
      <c r="E60" t="str">
        <f t="shared" si="7"/>
        <v>125</v>
      </c>
      <c r="F60" t="str">
        <f t="shared" si="8"/>
        <v>11</v>
      </c>
      <c r="G60" s="15" t="str">
        <f t="shared" si="9"/>
        <v>M</v>
      </c>
    </row>
    <row r="61" spans="1:7" x14ac:dyDescent="0.2">
      <c r="A61" s="19" t="s">
        <v>345</v>
      </c>
      <c r="C61">
        <f t="shared" si="5"/>
        <v>4</v>
      </c>
      <c r="D61">
        <f t="shared" si="6"/>
        <v>10</v>
      </c>
      <c r="E61" t="str">
        <f t="shared" si="7"/>
        <v>125</v>
      </c>
      <c r="F61" t="str">
        <f t="shared" si="8"/>
        <v>11</v>
      </c>
      <c r="G61" s="15" t="str">
        <f t="shared" si="9"/>
        <v>L</v>
      </c>
    </row>
    <row r="62" spans="1:7" x14ac:dyDescent="0.2">
      <c r="A62" s="19" t="s">
        <v>346</v>
      </c>
      <c r="C62">
        <f t="shared" si="5"/>
        <v>4</v>
      </c>
      <c r="D62">
        <f t="shared" si="6"/>
        <v>10</v>
      </c>
      <c r="E62" t="str">
        <f t="shared" si="7"/>
        <v>125</v>
      </c>
      <c r="F62" t="str">
        <f t="shared" si="8"/>
        <v>11</v>
      </c>
      <c r="G62" s="15" t="str">
        <f t="shared" si="9"/>
        <v>XL</v>
      </c>
    </row>
    <row r="63" spans="1:7" x14ac:dyDescent="0.2">
      <c r="A63" s="19" t="s">
        <v>347</v>
      </c>
      <c r="C63">
        <f t="shared" si="5"/>
        <v>4</v>
      </c>
      <c r="D63">
        <f t="shared" si="6"/>
        <v>10</v>
      </c>
      <c r="E63" t="str">
        <f t="shared" si="7"/>
        <v>125</v>
      </c>
      <c r="F63" t="str">
        <f t="shared" si="8"/>
        <v>11</v>
      </c>
      <c r="G63" s="15" t="str">
        <f t="shared" si="9"/>
        <v>XXL</v>
      </c>
    </row>
    <row r="64" spans="1:7" x14ac:dyDescent="0.2">
      <c r="A64" s="19" t="s">
        <v>348</v>
      </c>
      <c r="C64">
        <f t="shared" si="5"/>
        <v>4</v>
      </c>
      <c r="D64">
        <f t="shared" si="6"/>
        <v>10</v>
      </c>
      <c r="E64" t="str">
        <f t="shared" si="7"/>
        <v>125</v>
      </c>
      <c r="F64" t="str">
        <f t="shared" si="8"/>
        <v>01</v>
      </c>
      <c r="G64" s="15" t="str">
        <f t="shared" si="9"/>
        <v>S</v>
      </c>
    </row>
    <row r="65" spans="1:7" x14ac:dyDescent="0.2">
      <c r="A65" s="19" t="s">
        <v>349</v>
      </c>
      <c r="C65">
        <f t="shared" si="5"/>
        <v>4</v>
      </c>
      <c r="D65">
        <f t="shared" si="6"/>
        <v>10</v>
      </c>
      <c r="E65" t="str">
        <f t="shared" si="7"/>
        <v>125</v>
      </c>
      <c r="F65" t="str">
        <f t="shared" si="8"/>
        <v>01</v>
      </c>
      <c r="G65" s="15" t="str">
        <f t="shared" si="9"/>
        <v>M</v>
      </c>
    </row>
    <row r="66" spans="1:7" x14ac:dyDescent="0.2">
      <c r="A66" s="19" t="s">
        <v>350</v>
      </c>
      <c r="C66">
        <f t="shared" si="5"/>
        <v>4</v>
      </c>
      <c r="D66">
        <f t="shared" si="6"/>
        <v>10</v>
      </c>
      <c r="E66" t="str">
        <f t="shared" si="7"/>
        <v>125</v>
      </c>
      <c r="F66" t="str">
        <f t="shared" si="8"/>
        <v>01</v>
      </c>
      <c r="G66" s="15" t="str">
        <f t="shared" si="9"/>
        <v>L</v>
      </c>
    </row>
    <row r="67" spans="1:7" x14ac:dyDescent="0.2">
      <c r="A67" s="19" t="s">
        <v>351</v>
      </c>
      <c r="C67">
        <f t="shared" si="5"/>
        <v>4</v>
      </c>
      <c r="D67">
        <f t="shared" si="6"/>
        <v>10</v>
      </c>
      <c r="E67" t="str">
        <f t="shared" si="7"/>
        <v>125</v>
      </c>
      <c r="F67" t="str">
        <f t="shared" si="8"/>
        <v>01</v>
      </c>
      <c r="G67" s="15" t="str">
        <f t="shared" si="9"/>
        <v>XL</v>
      </c>
    </row>
    <row r="68" spans="1:7" x14ac:dyDescent="0.2">
      <c r="A68" s="19" t="s">
        <v>352</v>
      </c>
      <c r="C68">
        <f t="shared" si="5"/>
        <v>4</v>
      </c>
      <c r="D68">
        <f t="shared" si="6"/>
        <v>10</v>
      </c>
      <c r="E68" t="str">
        <f t="shared" si="7"/>
        <v>125</v>
      </c>
      <c r="F68" t="str">
        <f t="shared" si="8"/>
        <v>01</v>
      </c>
      <c r="G68" s="15" t="str">
        <f t="shared" si="9"/>
        <v>XXL</v>
      </c>
    </row>
  </sheetData>
  <mergeCells count="2">
    <mergeCell ref="A2:B3"/>
    <mergeCell ref="B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M35" sqref="M35"/>
    </sheetView>
  </sheetViews>
  <sheetFormatPr baseColWidth="10" defaultColWidth="10.6640625" defaultRowHeight="12.75" x14ac:dyDescent="0.2"/>
  <cols>
    <col min="1" max="1" width="32.6640625" customWidth="1"/>
    <col min="7" max="7" width="10.6640625" bestFit="1" customWidth="1"/>
    <col min="8" max="8" width="29.33203125" customWidth="1"/>
  </cols>
  <sheetData>
    <row r="1" spans="1:8" ht="15" x14ac:dyDescent="0.2">
      <c r="A1" s="6" t="s">
        <v>368</v>
      </c>
    </row>
    <row r="2" spans="1:8" ht="15" x14ac:dyDescent="0.2">
      <c r="A2" s="21" t="s">
        <v>369</v>
      </c>
      <c r="B2" s="21"/>
      <c r="C2" s="4" t="s">
        <v>4</v>
      </c>
    </row>
    <row r="3" spans="1:8" x14ac:dyDescent="0.2">
      <c r="A3" s="21"/>
      <c r="B3" s="21"/>
    </row>
    <row r="4" spans="1:8" x14ac:dyDescent="0.2">
      <c r="C4" s="2" t="s">
        <v>45</v>
      </c>
      <c r="D4" s="2" t="s">
        <v>46</v>
      </c>
      <c r="E4" s="2" t="s">
        <v>355</v>
      </c>
      <c r="F4" s="2" t="s">
        <v>356</v>
      </c>
      <c r="G4" s="2" t="s">
        <v>357</v>
      </c>
      <c r="H4" s="2" t="s">
        <v>358</v>
      </c>
    </row>
    <row r="5" spans="1:8" x14ac:dyDescent="0.2">
      <c r="A5" t="s">
        <v>359</v>
      </c>
      <c r="C5">
        <f t="shared" ref="C5:C13" si="0">FIND(" ",A5,1)</f>
        <v>9</v>
      </c>
      <c r="D5">
        <f t="shared" ref="D5:D13" si="1">FIND(" ",A5,C5+1)</f>
        <v>15</v>
      </c>
      <c r="E5" t="str">
        <f t="shared" ref="E5:E13" si="2">RIGHT(A5,LEN(A5)-D5)</f>
        <v>Jose Ignacio</v>
      </c>
      <c r="F5" t="str">
        <f t="shared" ref="F5:F13" si="3">LEFT(A5,C5-1)</f>
        <v>González</v>
      </c>
      <c r="G5" t="str">
        <f t="shared" ref="G5:G13" si="4">MID(A5,C5+1,D5-C5-1)</f>
        <v>Gomez</v>
      </c>
      <c r="H5" t="str">
        <f>E5&amp;","&amp;" "&amp;F5&amp;" "&amp;G5</f>
        <v>Jose Ignacio, González Gomez</v>
      </c>
    </row>
    <row r="6" spans="1:8" x14ac:dyDescent="0.2">
      <c r="A6" t="s">
        <v>360</v>
      </c>
      <c r="C6">
        <f t="shared" si="0"/>
        <v>7</v>
      </c>
      <c r="D6">
        <f t="shared" si="1"/>
        <v>15</v>
      </c>
      <c r="E6" t="str">
        <f t="shared" si="2"/>
        <v>Sandra</v>
      </c>
      <c r="F6" t="str">
        <f t="shared" si="3"/>
        <v>Morini</v>
      </c>
      <c r="G6" t="str">
        <f t="shared" si="4"/>
        <v>Marrero</v>
      </c>
      <c r="H6" t="str">
        <f t="shared" ref="H6:H13" si="5">E6&amp;","&amp;" "&amp;F6&amp;" "&amp;G6</f>
        <v>Sandra, Morini Marrero</v>
      </c>
    </row>
    <row r="7" spans="1:8" x14ac:dyDescent="0.2">
      <c r="A7" t="s">
        <v>361</v>
      </c>
      <c r="C7">
        <f t="shared" si="0"/>
        <v>5</v>
      </c>
      <c r="D7">
        <f t="shared" si="1"/>
        <v>11</v>
      </c>
      <c r="E7" t="str">
        <f t="shared" si="2"/>
        <v>Pedro</v>
      </c>
      <c r="F7" t="str">
        <f t="shared" si="3"/>
        <v>Luis</v>
      </c>
      <c r="G7" t="str">
        <f t="shared" si="4"/>
        <v>Pérez</v>
      </c>
      <c r="H7" t="str">
        <f t="shared" si="5"/>
        <v>Pedro, Luis Pérez</v>
      </c>
    </row>
    <row r="8" spans="1:8" x14ac:dyDescent="0.2">
      <c r="A8" t="s">
        <v>362</v>
      </c>
      <c r="C8">
        <f t="shared" si="0"/>
        <v>9</v>
      </c>
      <c r="D8">
        <f t="shared" si="1"/>
        <v>14</v>
      </c>
      <c r="E8" t="str">
        <f t="shared" si="2"/>
        <v>Carlos</v>
      </c>
      <c r="F8" t="str">
        <f t="shared" si="3"/>
        <v>González</v>
      </c>
      <c r="G8" t="str">
        <f t="shared" si="4"/>
        <v>Soto</v>
      </c>
      <c r="H8" t="str">
        <f t="shared" si="5"/>
        <v>Carlos, González Soto</v>
      </c>
    </row>
    <row r="9" spans="1:8" x14ac:dyDescent="0.2">
      <c r="A9" t="s">
        <v>363</v>
      </c>
      <c r="C9">
        <f t="shared" si="0"/>
        <v>8</v>
      </c>
      <c r="D9">
        <f t="shared" si="1"/>
        <v>15</v>
      </c>
      <c r="E9" t="str">
        <f t="shared" si="2"/>
        <v>Silvia</v>
      </c>
      <c r="F9" t="str">
        <f t="shared" si="3"/>
        <v>Miranda</v>
      </c>
      <c r="G9" t="str">
        <f t="shared" si="4"/>
        <v>Garcia</v>
      </c>
      <c r="H9" t="str">
        <f t="shared" si="5"/>
        <v>Silvia, Miranda Garcia</v>
      </c>
    </row>
    <row r="10" spans="1:8" x14ac:dyDescent="0.2">
      <c r="A10" t="s">
        <v>364</v>
      </c>
      <c r="C10">
        <f t="shared" si="0"/>
        <v>8</v>
      </c>
      <c r="D10">
        <f t="shared" si="1"/>
        <v>18</v>
      </c>
      <c r="E10" t="str">
        <f t="shared" si="2"/>
        <v>Benito</v>
      </c>
      <c r="F10" t="str">
        <f t="shared" si="3"/>
        <v>Pascual</v>
      </c>
      <c r="G10" t="str">
        <f t="shared" si="4"/>
        <v>Hernández</v>
      </c>
      <c r="H10" t="str">
        <f t="shared" si="5"/>
        <v>Benito, Pascual Hernández</v>
      </c>
    </row>
    <row r="11" spans="1:8" x14ac:dyDescent="0.2">
      <c r="A11" t="s">
        <v>365</v>
      </c>
      <c r="C11">
        <f t="shared" si="0"/>
        <v>6</v>
      </c>
      <c r="D11">
        <f t="shared" si="1"/>
        <v>12</v>
      </c>
      <c r="E11" t="str">
        <f t="shared" si="2"/>
        <v>Fermin</v>
      </c>
      <c r="F11" t="str">
        <f t="shared" si="3"/>
        <v>Cacho</v>
      </c>
      <c r="G11" t="str">
        <f t="shared" si="4"/>
        <v>Lorca</v>
      </c>
      <c r="H11" t="str">
        <f t="shared" si="5"/>
        <v>Fermin, Cacho Lorca</v>
      </c>
    </row>
    <row r="12" spans="1:8" x14ac:dyDescent="0.2">
      <c r="A12" t="s">
        <v>366</v>
      </c>
      <c r="C12">
        <f t="shared" si="0"/>
        <v>7</v>
      </c>
      <c r="D12">
        <f t="shared" si="1"/>
        <v>12</v>
      </c>
      <c r="E12" t="str">
        <f t="shared" si="2"/>
        <v>Juan</v>
      </c>
      <c r="F12" t="str">
        <f t="shared" si="3"/>
        <v>Castro</v>
      </c>
      <c r="G12" t="str">
        <f t="shared" si="4"/>
        <v>Peña</v>
      </c>
      <c r="H12" t="str">
        <f t="shared" si="5"/>
        <v>Juan, Castro Peña</v>
      </c>
    </row>
    <row r="13" spans="1:8" x14ac:dyDescent="0.2">
      <c r="A13" t="s">
        <v>367</v>
      </c>
      <c r="C13">
        <f t="shared" si="0"/>
        <v>5</v>
      </c>
      <c r="D13">
        <f t="shared" si="1"/>
        <v>10</v>
      </c>
      <c r="E13" t="str">
        <f t="shared" si="2"/>
        <v>Patricia</v>
      </c>
      <c r="F13" t="str">
        <f t="shared" si="3"/>
        <v>Vaca</v>
      </c>
      <c r="G13" t="str">
        <f t="shared" si="4"/>
        <v>Luis</v>
      </c>
      <c r="H13" t="str">
        <f t="shared" si="5"/>
        <v>Patricia, Vaca Luis</v>
      </c>
    </row>
  </sheetData>
  <mergeCells count="1">
    <mergeCell ref="A2:B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37" sqref="F37"/>
    </sheetView>
  </sheetViews>
  <sheetFormatPr baseColWidth="10" defaultRowHeight="12.75" x14ac:dyDescent="0.2"/>
  <cols>
    <col min="2" max="2" width="19.83203125" customWidth="1"/>
  </cols>
  <sheetData>
    <row r="1" spans="1:6" ht="15" x14ac:dyDescent="0.2">
      <c r="A1" s="6" t="s">
        <v>370</v>
      </c>
    </row>
    <row r="3" spans="1:6" ht="15" x14ac:dyDescent="0.2">
      <c r="A3" s="4" t="s">
        <v>44</v>
      </c>
      <c r="D3" s="4" t="s">
        <v>4</v>
      </c>
    </row>
    <row r="4" spans="1:6" x14ac:dyDescent="0.2">
      <c r="A4" s="9" t="s">
        <v>35</v>
      </c>
    </row>
    <row r="5" spans="1:6" x14ac:dyDescent="0.2">
      <c r="A5" s="23" t="s">
        <v>32</v>
      </c>
      <c r="B5" s="23"/>
      <c r="D5" s="9"/>
    </row>
    <row r="6" spans="1:6" x14ac:dyDescent="0.2">
      <c r="A6" s="22" t="s">
        <v>31</v>
      </c>
      <c r="B6" s="22" t="s">
        <v>34</v>
      </c>
    </row>
    <row r="7" spans="1:6" x14ac:dyDescent="0.2">
      <c r="A7" s="22"/>
      <c r="B7" s="22"/>
      <c r="D7" s="11" t="s">
        <v>40</v>
      </c>
      <c r="E7" s="11" t="s">
        <v>41</v>
      </c>
      <c r="F7" s="11" t="s">
        <v>42</v>
      </c>
    </row>
    <row r="8" spans="1:6" ht="15.75" x14ac:dyDescent="0.25">
      <c r="A8">
        <v>25</v>
      </c>
      <c r="B8" s="10" t="s">
        <v>33</v>
      </c>
      <c r="D8">
        <v>300</v>
      </c>
      <c r="E8">
        <v>150</v>
      </c>
      <c r="F8">
        <v>75</v>
      </c>
    </row>
    <row r="9" spans="1:6" ht="15.75" x14ac:dyDescent="0.25">
      <c r="A9">
        <v>26</v>
      </c>
      <c r="B9" s="10" t="s">
        <v>36</v>
      </c>
      <c r="D9">
        <v>400</v>
      </c>
      <c r="E9">
        <v>180</v>
      </c>
      <c r="F9">
        <v>110</v>
      </c>
    </row>
    <row r="10" spans="1:6" ht="15.75" x14ac:dyDescent="0.25">
      <c r="A10">
        <v>27</v>
      </c>
      <c r="B10" s="10" t="s">
        <v>37</v>
      </c>
      <c r="D10">
        <v>500</v>
      </c>
      <c r="E10">
        <v>250</v>
      </c>
      <c r="F10">
        <v>180</v>
      </c>
    </row>
    <row r="11" spans="1:6" ht="15.75" x14ac:dyDescent="0.25">
      <c r="A11">
        <v>29</v>
      </c>
      <c r="B11" s="10" t="s">
        <v>38</v>
      </c>
      <c r="D11">
        <v>150</v>
      </c>
      <c r="E11">
        <v>75</v>
      </c>
      <c r="F11">
        <v>35</v>
      </c>
    </row>
    <row r="12" spans="1:6" ht="15.75" x14ac:dyDescent="0.25">
      <c r="A12">
        <v>30</v>
      </c>
      <c r="B12" s="10" t="s">
        <v>39</v>
      </c>
      <c r="D12">
        <v>75</v>
      </c>
      <c r="E12">
        <v>15</v>
      </c>
      <c r="F12">
        <v>5</v>
      </c>
    </row>
  </sheetData>
  <mergeCells count="3">
    <mergeCell ref="A6:A7"/>
    <mergeCell ref="B6:B7"/>
    <mergeCell ref="A5:B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Used_x0020_in_x0020_Chapter xmlns="d1607db4-bd3f-4f82-a312-bf7e283d0a6b">true</Used_x0020_in_x0020_Chapt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8E4BBD310ADB419B3C5F1ACE4D113D" ma:contentTypeVersion="1" ma:contentTypeDescription="Create a new document." ma:contentTypeScope="" ma:versionID="63e1bd94a874076348984a0131457edc">
  <xsd:schema xmlns:xsd="http://www.w3.org/2001/XMLSchema" xmlns:p="http://schemas.microsoft.com/office/2006/metadata/properties" xmlns:ns2="d1607db4-bd3f-4f82-a312-bf7e283d0a6b" targetNamespace="http://schemas.microsoft.com/office/2006/metadata/properties" ma:root="true" ma:fieldsID="7c9989741aedae2f07a76d9f40ef2a18" ns2:_="">
    <xsd:import namespace="d1607db4-bd3f-4f82-a312-bf7e283d0a6b"/>
    <xsd:element name="properties">
      <xsd:complexType>
        <xsd:sequence>
          <xsd:element name="documentManagement">
            <xsd:complexType>
              <xsd:all>
                <xsd:element ref="ns2:Used_x0020_in_x0020_Chapt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d1607db4-bd3f-4f82-a312-bf7e283d0a6b" elementFormDefault="qualified">
    <xsd:import namespace="http://schemas.microsoft.com/office/2006/documentManagement/types"/>
    <xsd:element name="Used_x0020_in_x0020_Chapter" ma:index="8" nillable="true" ma:displayName="Used in Chapter" ma:default="1" ma:internalName="Used_x0020_in_x0020_Chapt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BE50123-8048-42D6-BEF4-2C775A3E8B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38C072-57E2-4522-9D6A-1A4701EE6C52}">
  <ds:schemaRefs>
    <ds:schemaRef ds:uri="http://purl.org/dc/elements/1.1/"/>
    <ds:schemaRef ds:uri="http://schemas.microsoft.com/office/2006/documentManagement/types"/>
    <ds:schemaRef ds:uri="http://purl.org/dc/dcmitype/"/>
    <ds:schemaRef ds:uri="d1607db4-bd3f-4f82-a312-bf7e283d0a6b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9061981-97FF-4298-A3E8-80E26C5B6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607db4-bd3f-4f82-a312-bf7e283d0a6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Auditoria Interna</vt:lpstr>
      <vt:lpstr>Stock Familia Informatica</vt:lpstr>
      <vt:lpstr>Direcciones de Clientes</vt:lpstr>
      <vt:lpstr>IDprecios</vt:lpstr>
      <vt:lpstr>PNBTrimestre</vt:lpstr>
      <vt:lpstr>Moda</vt:lpstr>
      <vt:lpstr>Nombres Invertidos</vt:lpstr>
      <vt:lpstr>Vtra provincia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Jose Ignacio</cp:lastModifiedBy>
  <cp:revision/>
  <dcterms:created xsi:type="dcterms:W3CDTF">2006-12-19T20:51:38Z</dcterms:created>
  <dcterms:modified xsi:type="dcterms:W3CDTF">2013-12-10T11:06:31Z</dcterms:modified>
</cp:coreProperties>
</file>